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"/>
    </mc:Choice>
  </mc:AlternateContent>
  <xr:revisionPtr revIDLastSave="839" documentId="13_ncr:1_{F45723CF-DA34-4E92-AFA4-90F3027E6081}" xr6:coauthVersionLast="45" xr6:coauthVersionMax="45" xr10:uidLastSave="{4FF8C468-3111-41FE-AED5-DA8BA5D1EAD8}"/>
  <bookViews>
    <workbookView xWindow="4900" yWindow="840" windowWidth="27990" windowHeight="19230" activeTab="1" xr2:uid="{00000000-000D-0000-FFFF-FFFF00000000}"/>
  </bookViews>
  <sheets>
    <sheet name="front" sheetId="12" r:id="rId1"/>
    <sheet name="directH" sheetId="11" r:id="rId2"/>
    <sheet name="directV" sheetId="9" r:id="rId3"/>
    <sheet name="main" sheetId="1" r:id="rId4"/>
    <sheet name="SEM" sheetId="3" r:id="rId5"/>
    <sheet name="historic" sheetId="2" r:id="rId6"/>
    <sheet name="tickers" sheetId="7" r:id="rId7"/>
    <sheet name="bbgWrksht" sheetId="5" r:id="rId8"/>
    <sheet name="new" sheetId="6" r:id="rId9"/>
    <sheet name="params" sheetId="4" r:id="rId10"/>
    <sheet name="test chart" sheetId="10" r:id="rId1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Q20" i="11" l="1"/>
  <c r="SP20" i="11"/>
  <c r="SO20" i="11"/>
  <c r="SN20" i="11"/>
  <c r="SM20" i="11"/>
  <c r="SL20" i="11"/>
  <c r="SK20" i="11"/>
  <c r="SJ20" i="11"/>
  <c r="SI20" i="11"/>
  <c r="SH20" i="11"/>
  <c r="SG20" i="11"/>
  <c r="SF20" i="11"/>
  <c r="SE20" i="11"/>
  <c r="SD20" i="11"/>
  <c r="SC20" i="11"/>
  <c r="SB20" i="11"/>
  <c r="SA20" i="11"/>
  <c r="RZ20" i="11"/>
  <c r="RY20" i="11"/>
  <c r="RX20" i="11"/>
  <c r="RW20" i="11"/>
  <c r="RV20" i="11"/>
  <c r="RU20" i="11"/>
  <c r="RT20" i="11"/>
  <c r="RS20" i="11"/>
  <c r="RR20" i="11"/>
  <c r="RQ20" i="11"/>
  <c r="RP20" i="11"/>
  <c r="RO20" i="11"/>
  <c r="RN20" i="11"/>
  <c r="RM20" i="11"/>
  <c r="RL20" i="11"/>
  <c r="RK20" i="11"/>
  <c r="RJ20" i="11"/>
  <c r="RI20" i="11"/>
  <c r="RH20" i="11"/>
  <c r="RG20" i="11"/>
  <c r="RF20" i="11"/>
  <c r="RE20" i="11"/>
  <c r="RD20" i="11"/>
  <c r="RC20" i="11"/>
  <c r="RB20" i="11"/>
  <c r="RA20" i="11"/>
  <c r="QZ20" i="11"/>
  <c r="QY20" i="11"/>
  <c r="QX20" i="11"/>
  <c r="QW20" i="11"/>
  <c r="QV20" i="11"/>
  <c r="QU20" i="11"/>
  <c r="QT20" i="11"/>
  <c r="QS20" i="11"/>
  <c r="QR20" i="11"/>
  <c r="QQ20" i="11"/>
  <c r="QP20" i="11"/>
  <c r="QO20" i="11"/>
  <c r="QN20" i="11"/>
  <c r="QM20" i="11"/>
  <c r="QL20" i="11"/>
  <c r="QK20" i="11"/>
  <c r="QJ20" i="11"/>
  <c r="QI20" i="11"/>
  <c r="QH20" i="11"/>
  <c r="QG20" i="11"/>
  <c r="QF20" i="11"/>
  <c r="QE20" i="11"/>
  <c r="QD20" i="11"/>
  <c r="QC20" i="11"/>
  <c r="QB20" i="11"/>
  <c r="QA20" i="11"/>
  <c r="PZ20" i="11"/>
  <c r="PY20" i="11"/>
  <c r="PX20" i="11"/>
  <c r="PW20" i="11"/>
  <c r="PV20" i="11"/>
  <c r="PU20" i="11"/>
  <c r="PT20" i="11"/>
  <c r="PS20" i="11"/>
  <c r="PR20" i="11"/>
  <c r="PQ20" i="11"/>
  <c r="PP20" i="11"/>
  <c r="PO20" i="11"/>
  <c r="PN20" i="11"/>
  <c r="PM20" i="11"/>
  <c r="PL20" i="11"/>
  <c r="PK20" i="11"/>
  <c r="PJ20" i="11"/>
  <c r="PI20" i="11"/>
  <c r="PH20" i="11"/>
  <c r="PG20" i="11"/>
  <c r="PF20" i="11"/>
  <c r="PE20" i="11"/>
  <c r="PD20" i="11"/>
  <c r="PC20" i="11"/>
  <c r="PB20" i="11"/>
  <c r="PA20" i="11"/>
  <c r="OZ20" i="11"/>
  <c r="OY20" i="11"/>
  <c r="OX20" i="11"/>
  <c r="OW20" i="11"/>
  <c r="OV20" i="11"/>
  <c r="OU20" i="11"/>
  <c r="OT20" i="11"/>
  <c r="OS20" i="11"/>
  <c r="OR20" i="11"/>
  <c r="OQ20" i="11"/>
  <c r="OP20" i="11"/>
  <c r="OO20" i="11"/>
  <c r="ON20" i="11"/>
  <c r="OM20" i="11"/>
  <c r="OL20" i="11"/>
  <c r="OK20" i="11"/>
  <c r="OJ20" i="11"/>
  <c r="OI20" i="11"/>
  <c r="OH20" i="11"/>
  <c r="OG20" i="11"/>
  <c r="OF20" i="11"/>
  <c r="OE20" i="11"/>
  <c r="OD20" i="11"/>
  <c r="OC20" i="11"/>
  <c r="OB20" i="11"/>
  <c r="OA20" i="11"/>
  <c r="NZ20" i="11"/>
  <c r="NY20" i="11"/>
  <c r="NX20" i="11"/>
  <c r="NW20" i="11"/>
  <c r="NV20" i="11"/>
  <c r="NU20" i="11"/>
  <c r="NT20" i="11"/>
  <c r="NS20" i="11"/>
  <c r="NR20" i="11"/>
  <c r="NQ20" i="11"/>
  <c r="NP20" i="11"/>
  <c r="NO20" i="11"/>
  <c r="NN20" i="11"/>
  <c r="NM20" i="11"/>
  <c r="NL20" i="11"/>
  <c r="NK20" i="11"/>
  <c r="NJ20" i="11"/>
  <c r="NI20" i="11"/>
  <c r="NH20" i="11"/>
  <c r="NG20" i="11"/>
  <c r="NF20" i="11"/>
  <c r="NE20" i="11"/>
  <c r="ND20" i="11"/>
  <c r="NC20" i="11"/>
  <c r="NB20" i="11"/>
  <c r="NA20" i="11"/>
  <c r="MZ20" i="11"/>
  <c r="MY20" i="11"/>
  <c r="MX20" i="11"/>
  <c r="MW20" i="11"/>
  <c r="MV20" i="11"/>
  <c r="MU20" i="11"/>
  <c r="MT20" i="11"/>
  <c r="MS20" i="11"/>
  <c r="MR20" i="11"/>
  <c r="MQ20" i="11"/>
  <c r="MP20" i="11"/>
  <c r="MO20" i="11"/>
  <c r="MN20" i="11"/>
  <c r="MM20" i="11"/>
  <c r="ML20" i="11"/>
  <c r="MK20" i="11"/>
  <c r="MJ20" i="11"/>
  <c r="MI20" i="11"/>
  <c r="MH20" i="11"/>
  <c r="MG20" i="11"/>
  <c r="MF20" i="11"/>
  <c r="ME20" i="11"/>
  <c r="MD20" i="11"/>
  <c r="MC20" i="11"/>
  <c r="MB20" i="11"/>
  <c r="MA20" i="11"/>
  <c r="LZ20" i="11"/>
  <c r="LY20" i="11"/>
  <c r="LX20" i="11"/>
  <c r="LW20" i="11"/>
  <c r="LV20" i="11"/>
  <c r="LU20" i="11"/>
  <c r="LT20" i="11"/>
  <c r="LS20" i="11"/>
  <c r="LR20" i="11"/>
  <c r="LQ20" i="11"/>
  <c r="LP20" i="11"/>
  <c r="LO20" i="11"/>
  <c r="LN20" i="11"/>
  <c r="LM20" i="11"/>
  <c r="LL20" i="11"/>
  <c r="LK20" i="11"/>
  <c r="LJ20" i="11"/>
  <c r="LI20" i="11"/>
  <c r="LH20" i="11"/>
  <c r="LG20" i="11"/>
  <c r="LF20" i="11"/>
  <c r="LE20" i="11"/>
  <c r="LD20" i="11"/>
  <c r="LC20" i="11"/>
  <c r="LB20" i="11"/>
  <c r="LA20" i="11"/>
  <c r="KZ20" i="11"/>
  <c r="KY20" i="11"/>
  <c r="KX20" i="11"/>
  <c r="KW20" i="11"/>
  <c r="KV20" i="11"/>
  <c r="KU20" i="11"/>
  <c r="KT20" i="11"/>
  <c r="KS20" i="11"/>
  <c r="KR20" i="11"/>
  <c r="KQ20" i="11"/>
  <c r="KP20" i="11"/>
  <c r="KO20" i="11"/>
  <c r="KN20" i="11"/>
  <c r="KM20" i="11"/>
  <c r="KL20" i="11"/>
  <c r="KK20" i="11"/>
  <c r="KJ20" i="11"/>
  <c r="KI20" i="11"/>
  <c r="KH20" i="11"/>
  <c r="KG20" i="11"/>
  <c r="KF20" i="11"/>
  <c r="KE20" i="11"/>
  <c r="KD20" i="11"/>
  <c r="KC20" i="11"/>
  <c r="KB20" i="11"/>
  <c r="KA20" i="11"/>
  <c r="JZ20" i="11"/>
  <c r="JY20" i="11"/>
  <c r="JX20" i="11"/>
  <c r="JW20" i="11"/>
  <c r="JV20" i="11"/>
  <c r="JU20" i="11"/>
  <c r="JT20" i="11"/>
  <c r="JS20" i="11"/>
  <c r="JR20" i="11"/>
  <c r="JQ20" i="11"/>
  <c r="JP20" i="11"/>
  <c r="JO20" i="11"/>
  <c r="JN20" i="11"/>
  <c r="JM20" i="11"/>
  <c r="JL20" i="11"/>
  <c r="JK20" i="11"/>
  <c r="JJ20" i="11"/>
  <c r="JI20" i="11"/>
  <c r="JH20" i="11"/>
  <c r="JG20" i="11"/>
  <c r="JF20" i="11"/>
  <c r="JE20" i="11"/>
  <c r="JD20" i="11"/>
  <c r="JC20" i="11"/>
  <c r="JB20" i="11"/>
  <c r="JA20" i="11"/>
  <c r="IZ20" i="11"/>
  <c r="IY20" i="11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B20" i="11"/>
  <c r="SQ19" i="11"/>
  <c r="SP19" i="11"/>
  <c r="SO19" i="11"/>
  <c r="SN19" i="11"/>
  <c r="SM19" i="11"/>
  <c r="SL19" i="11"/>
  <c r="SK19" i="11"/>
  <c r="SJ19" i="11"/>
  <c r="SI19" i="11"/>
  <c r="SH19" i="11"/>
  <c r="SG19" i="11"/>
  <c r="SF19" i="11"/>
  <c r="SE19" i="11"/>
  <c r="SD19" i="11"/>
  <c r="SC19" i="11"/>
  <c r="SB19" i="11"/>
  <c r="SA19" i="11"/>
  <c r="RZ19" i="11"/>
  <c r="RY19" i="11"/>
  <c r="RX19" i="11"/>
  <c r="RW19" i="11"/>
  <c r="RV19" i="11"/>
  <c r="RU19" i="11"/>
  <c r="RT19" i="11"/>
  <c r="RS19" i="11"/>
  <c r="RR19" i="11"/>
  <c r="RQ19" i="11"/>
  <c r="RP19" i="11"/>
  <c r="RO19" i="11"/>
  <c r="RN19" i="11"/>
  <c r="RM19" i="11"/>
  <c r="RL19" i="11"/>
  <c r="RK19" i="11"/>
  <c r="RJ19" i="11"/>
  <c r="RI19" i="11"/>
  <c r="RH19" i="11"/>
  <c r="RG19" i="11"/>
  <c r="RF19" i="11"/>
  <c r="RE19" i="11"/>
  <c r="RD19" i="11"/>
  <c r="RC19" i="11"/>
  <c r="RB19" i="11"/>
  <c r="RA19" i="11"/>
  <c r="QZ19" i="11"/>
  <c r="QY19" i="11"/>
  <c r="QX19" i="11"/>
  <c r="QW19" i="11"/>
  <c r="QV19" i="11"/>
  <c r="QU19" i="11"/>
  <c r="QT19" i="11"/>
  <c r="QS19" i="11"/>
  <c r="QR19" i="11"/>
  <c r="QQ19" i="11"/>
  <c r="QP19" i="11"/>
  <c r="QO19" i="11"/>
  <c r="QN19" i="11"/>
  <c r="QM19" i="11"/>
  <c r="QL19" i="11"/>
  <c r="QK19" i="11"/>
  <c r="QJ19" i="11"/>
  <c r="QI19" i="11"/>
  <c r="QH19" i="11"/>
  <c r="QG19" i="11"/>
  <c r="QF19" i="11"/>
  <c r="QE19" i="11"/>
  <c r="QD19" i="11"/>
  <c r="QC19" i="11"/>
  <c r="QB19" i="11"/>
  <c r="QA19" i="11"/>
  <c r="PZ19" i="11"/>
  <c r="PY19" i="11"/>
  <c r="PX19" i="11"/>
  <c r="PW19" i="11"/>
  <c r="PV19" i="11"/>
  <c r="PU19" i="11"/>
  <c r="PT19" i="11"/>
  <c r="PS19" i="11"/>
  <c r="PR19" i="11"/>
  <c r="PQ19" i="11"/>
  <c r="PP19" i="11"/>
  <c r="PO19" i="11"/>
  <c r="PN19" i="11"/>
  <c r="PM19" i="11"/>
  <c r="PL19" i="11"/>
  <c r="PK19" i="11"/>
  <c r="PJ19" i="11"/>
  <c r="PI19" i="11"/>
  <c r="PH19" i="11"/>
  <c r="PG19" i="11"/>
  <c r="PF19" i="11"/>
  <c r="PE19" i="11"/>
  <c r="PD19" i="11"/>
  <c r="PC19" i="11"/>
  <c r="PB19" i="11"/>
  <c r="PA19" i="11"/>
  <c r="OZ19" i="11"/>
  <c r="OY19" i="11"/>
  <c r="OX19" i="11"/>
  <c r="OW19" i="11"/>
  <c r="OV19" i="11"/>
  <c r="OU19" i="11"/>
  <c r="OT19" i="11"/>
  <c r="OS19" i="11"/>
  <c r="OR19" i="11"/>
  <c r="OQ19" i="11"/>
  <c r="OP19" i="11"/>
  <c r="OO19" i="11"/>
  <c r="ON19" i="11"/>
  <c r="OM19" i="11"/>
  <c r="OL19" i="11"/>
  <c r="OK19" i="11"/>
  <c r="OJ19" i="11"/>
  <c r="OI19" i="11"/>
  <c r="OH19" i="11"/>
  <c r="OG19" i="11"/>
  <c r="OF19" i="11"/>
  <c r="OE19" i="11"/>
  <c r="OD19" i="11"/>
  <c r="OC19" i="11"/>
  <c r="OB19" i="11"/>
  <c r="OA19" i="11"/>
  <c r="NZ19" i="11"/>
  <c r="NY19" i="11"/>
  <c r="NX19" i="11"/>
  <c r="NW19" i="11"/>
  <c r="NV19" i="11"/>
  <c r="NU19" i="11"/>
  <c r="NT19" i="11"/>
  <c r="NS19" i="11"/>
  <c r="NR19" i="11"/>
  <c r="NQ19" i="11"/>
  <c r="NP19" i="11"/>
  <c r="NO19" i="11"/>
  <c r="NN19" i="11"/>
  <c r="NM19" i="11"/>
  <c r="NL19" i="11"/>
  <c r="NK19" i="11"/>
  <c r="NJ19" i="11"/>
  <c r="NI19" i="11"/>
  <c r="NH19" i="11"/>
  <c r="NG19" i="11"/>
  <c r="NF19" i="11"/>
  <c r="NE19" i="11"/>
  <c r="ND19" i="11"/>
  <c r="NC19" i="11"/>
  <c r="NB19" i="11"/>
  <c r="NA19" i="11"/>
  <c r="MZ19" i="11"/>
  <c r="MY19" i="11"/>
  <c r="MX19" i="11"/>
  <c r="MW19" i="11"/>
  <c r="MV19" i="11"/>
  <c r="MU19" i="11"/>
  <c r="MT19" i="11"/>
  <c r="MS19" i="11"/>
  <c r="MR19" i="11"/>
  <c r="MQ19" i="11"/>
  <c r="MP19" i="11"/>
  <c r="MO19" i="11"/>
  <c r="MN19" i="11"/>
  <c r="MM19" i="11"/>
  <c r="ML19" i="11"/>
  <c r="MK19" i="11"/>
  <c r="MJ19" i="11"/>
  <c r="MI19" i="11"/>
  <c r="MH19" i="11"/>
  <c r="MG19" i="11"/>
  <c r="MF19" i="11"/>
  <c r="ME19" i="11"/>
  <c r="MD19" i="11"/>
  <c r="MC19" i="11"/>
  <c r="MB19" i="11"/>
  <c r="MA19" i="11"/>
  <c r="LZ19" i="11"/>
  <c r="LY19" i="11"/>
  <c r="LX19" i="11"/>
  <c r="LW19" i="11"/>
  <c r="LV19" i="11"/>
  <c r="LU19" i="11"/>
  <c r="LT19" i="11"/>
  <c r="LS19" i="11"/>
  <c r="LR19" i="11"/>
  <c r="LQ19" i="11"/>
  <c r="LP19" i="11"/>
  <c r="LO19" i="11"/>
  <c r="LN19" i="11"/>
  <c r="LM19" i="11"/>
  <c r="LL19" i="11"/>
  <c r="LK19" i="11"/>
  <c r="LJ19" i="11"/>
  <c r="LI19" i="11"/>
  <c r="LH19" i="11"/>
  <c r="LG19" i="11"/>
  <c r="LF19" i="11"/>
  <c r="LE19" i="11"/>
  <c r="LD19" i="11"/>
  <c r="LC19" i="11"/>
  <c r="LB19" i="11"/>
  <c r="LA19" i="11"/>
  <c r="KZ19" i="11"/>
  <c r="KY19" i="11"/>
  <c r="KX19" i="11"/>
  <c r="KW19" i="11"/>
  <c r="KV19" i="11"/>
  <c r="KU19" i="11"/>
  <c r="KT19" i="11"/>
  <c r="KS19" i="11"/>
  <c r="KR19" i="11"/>
  <c r="KQ19" i="11"/>
  <c r="KP19" i="11"/>
  <c r="KO19" i="11"/>
  <c r="KN19" i="11"/>
  <c r="KM19" i="11"/>
  <c r="KL19" i="11"/>
  <c r="KK19" i="11"/>
  <c r="KJ19" i="11"/>
  <c r="KI19" i="11"/>
  <c r="KH19" i="11"/>
  <c r="KG19" i="11"/>
  <c r="KF19" i="11"/>
  <c r="KE19" i="11"/>
  <c r="KD19" i="11"/>
  <c r="KC19" i="11"/>
  <c r="KB19" i="11"/>
  <c r="KA19" i="11"/>
  <c r="JZ19" i="11"/>
  <c r="JY19" i="11"/>
  <c r="JX19" i="11"/>
  <c r="JW19" i="11"/>
  <c r="JV19" i="11"/>
  <c r="JU19" i="11"/>
  <c r="JT19" i="11"/>
  <c r="JS19" i="11"/>
  <c r="JR19" i="11"/>
  <c r="JQ19" i="11"/>
  <c r="JP19" i="11"/>
  <c r="JO19" i="11"/>
  <c r="JN19" i="11"/>
  <c r="JM19" i="11"/>
  <c r="JL19" i="11"/>
  <c r="JK19" i="11"/>
  <c r="JJ19" i="11"/>
  <c r="JI19" i="11"/>
  <c r="JH19" i="11"/>
  <c r="JG19" i="11"/>
  <c r="JF19" i="11"/>
  <c r="JE19" i="11"/>
  <c r="JD19" i="11"/>
  <c r="JC19" i="11"/>
  <c r="JB19" i="11"/>
  <c r="JA19" i="11"/>
  <c r="IZ19" i="11"/>
  <c r="IY19" i="11"/>
  <c r="IX19" i="11"/>
  <c r="IW19" i="11"/>
  <c r="IV19" i="11"/>
  <c r="IU19" i="11"/>
  <c r="IT19" i="11"/>
  <c r="IS19" i="11"/>
  <c r="IR19" i="11"/>
  <c r="IQ19" i="11"/>
  <c r="IP19" i="11"/>
  <c r="IO19" i="11"/>
  <c r="IN19" i="11"/>
  <c r="IM19" i="11"/>
  <c r="IL19" i="11"/>
  <c r="IK19" i="11"/>
  <c r="IJ19" i="11"/>
  <c r="II19" i="11"/>
  <c r="IH19" i="11"/>
  <c r="IG19" i="11"/>
  <c r="IF19" i="11"/>
  <c r="IE19" i="11"/>
  <c r="ID19" i="11"/>
  <c r="IC19" i="11"/>
  <c r="IB19" i="11"/>
  <c r="IA19" i="11"/>
  <c r="HZ19" i="11"/>
  <c r="HY19" i="11"/>
  <c r="HX19" i="11"/>
  <c r="HW19" i="11"/>
  <c r="HV19" i="11"/>
  <c r="HU19" i="11"/>
  <c r="HT19" i="11"/>
  <c r="HS19" i="11"/>
  <c r="HR19" i="11"/>
  <c r="HQ19" i="11"/>
  <c r="HP19" i="11"/>
  <c r="HO19" i="11"/>
  <c r="HN19" i="11"/>
  <c r="HM19" i="11"/>
  <c r="HL19" i="11"/>
  <c r="HK19" i="11"/>
  <c r="HJ19" i="11"/>
  <c r="HI19" i="11"/>
  <c r="HH19" i="11"/>
  <c r="HG19" i="11"/>
  <c r="HF19" i="11"/>
  <c r="HE19" i="11"/>
  <c r="HD19" i="11"/>
  <c r="HC19" i="11"/>
  <c r="HB19" i="11"/>
  <c r="HA19" i="11"/>
  <c r="GZ19" i="11"/>
  <c r="GY19" i="11"/>
  <c r="GX19" i="11"/>
  <c r="GW19" i="11"/>
  <c r="GV19" i="11"/>
  <c r="GU19" i="11"/>
  <c r="GT19" i="11"/>
  <c r="GS19" i="11"/>
  <c r="GR19" i="11"/>
  <c r="GQ19" i="11"/>
  <c r="GP19" i="11"/>
  <c r="GO19" i="11"/>
  <c r="GN19" i="11"/>
  <c r="GM19" i="11"/>
  <c r="GL19" i="11"/>
  <c r="GK19" i="11"/>
  <c r="GJ19" i="11"/>
  <c r="GI19" i="11"/>
  <c r="GH19" i="11"/>
  <c r="GG19" i="11"/>
  <c r="GF19" i="11"/>
  <c r="GE19" i="11"/>
  <c r="GD19" i="11"/>
  <c r="GC19" i="11"/>
  <c r="GB19" i="11"/>
  <c r="GA19" i="11"/>
  <c r="FZ19" i="11"/>
  <c r="FY19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B19" i="11"/>
  <c r="SQ18" i="11"/>
  <c r="SP18" i="11"/>
  <c r="SO18" i="11"/>
  <c r="SN18" i="11"/>
  <c r="SM18" i="11"/>
  <c r="SL18" i="11"/>
  <c r="SK18" i="11"/>
  <c r="SJ18" i="11"/>
  <c r="SI18" i="11"/>
  <c r="SH18" i="11"/>
  <c r="SG18" i="11"/>
  <c r="SF18" i="11"/>
  <c r="SE18" i="11"/>
  <c r="SD18" i="11"/>
  <c r="SC18" i="11"/>
  <c r="SB18" i="11"/>
  <c r="SA18" i="11"/>
  <c r="RZ18" i="11"/>
  <c r="RY18" i="11"/>
  <c r="RX18" i="11"/>
  <c r="RW18" i="11"/>
  <c r="RV18" i="11"/>
  <c r="RU18" i="11"/>
  <c r="RT18" i="11"/>
  <c r="RS18" i="11"/>
  <c r="RR18" i="11"/>
  <c r="RQ18" i="11"/>
  <c r="RP18" i="11"/>
  <c r="RO18" i="11"/>
  <c r="RN18" i="11"/>
  <c r="RM18" i="11"/>
  <c r="RL18" i="11"/>
  <c r="RK18" i="11"/>
  <c r="RJ18" i="11"/>
  <c r="RI18" i="11"/>
  <c r="RH18" i="11"/>
  <c r="RG18" i="11"/>
  <c r="RF18" i="11"/>
  <c r="RE18" i="11"/>
  <c r="RD18" i="11"/>
  <c r="RC18" i="11"/>
  <c r="RB18" i="11"/>
  <c r="RA18" i="11"/>
  <c r="QZ18" i="11"/>
  <c r="QY18" i="11"/>
  <c r="QX18" i="11"/>
  <c r="QW18" i="11"/>
  <c r="QV18" i="11"/>
  <c r="QU18" i="11"/>
  <c r="QT18" i="11"/>
  <c r="QS18" i="11"/>
  <c r="QR18" i="11"/>
  <c r="QQ18" i="11"/>
  <c r="QP18" i="11"/>
  <c r="QO18" i="11"/>
  <c r="QN18" i="11"/>
  <c r="QM18" i="11"/>
  <c r="QL18" i="11"/>
  <c r="QK18" i="11"/>
  <c r="QJ18" i="11"/>
  <c r="QI18" i="11"/>
  <c r="QH18" i="11"/>
  <c r="QG18" i="11"/>
  <c r="QF18" i="11"/>
  <c r="QE18" i="11"/>
  <c r="QD18" i="11"/>
  <c r="QC18" i="11"/>
  <c r="QB18" i="11"/>
  <c r="QA18" i="11"/>
  <c r="PZ18" i="11"/>
  <c r="PY18" i="11"/>
  <c r="PX18" i="11"/>
  <c r="PW18" i="11"/>
  <c r="PV18" i="11"/>
  <c r="PU18" i="11"/>
  <c r="PT18" i="11"/>
  <c r="PS18" i="11"/>
  <c r="PR18" i="11"/>
  <c r="PQ18" i="11"/>
  <c r="PP18" i="11"/>
  <c r="PO18" i="11"/>
  <c r="PN18" i="11"/>
  <c r="PM18" i="11"/>
  <c r="PL18" i="11"/>
  <c r="PK18" i="11"/>
  <c r="PJ18" i="11"/>
  <c r="PI18" i="11"/>
  <c r="PH18" i="11"/>
  <c r="PG18" i="11"/>
  <c r="PF18" i="11"/>
  <c r="PE18" i="11"/>
  <c r="PD18" i="11"/>
  <c r="PC18" i="11"/>
  <c r="PB18" i="11"/>
  <c r="PA18" i="11"/>
  <c r="OZ18" i="11"/>
  <c r="OY18" i="11"/>
  <c r="OX18" i="11"/>
  <c r="OW18" i="11"/>
  <c r="OV18" i="11"/>
  <c r="OU18" i="11"/>
  <c r="OT18" i="11"/>
  <c r="OS18" i="11"/>
  <c r="OR18" i="11"/>
  <c r="OQ18" i="11"/>
  <c r="OP18" i="11"/>
  <c r="OO18" i="11"/>
  <c r="ON18" i="11"/>
  <c r="OM18" i="11"/>
  <c r="OL18" i="11"/>
  <c r="OK18" i="11"/>
  <c r="OJ18" i="11"/>
  <c r="OI18" i="11"/>
  <c r="OH18" i="11"/>
  <c r="OG18" i="11"/>
  <c r="OF18" i="11"/>
  <c r="OE18" i="11"/>
  <c r="OD18" i="11"/>
  <c r="OC18" i="11"/>
  <c r="OB18" i="11"/>
  <c r="OA18" i="11"/>
  <c r="NZ18" i="11"/>
  <c r="NY18" i="11"/>
  <c r="NX18" i="11"/>
  <c r="NW18" i="11"/>
  <c r="NV18" i="11"/>
  <c r="NU18" i="11"/>
  <c r="NT18" i="11"/>
  <c r="NS18" i="11"/>
  <c r="NR18" i="11"/>
  <c r="NQ18" i="11"/>
  <c r="NP18" i="11"/>
  <c r="NO18" i="11"/>
  <c r="NN18" i="11"/>
  <c r="NM18" i="11"/>
  <c r="NL18" i="11"/>
  <c r="NK18" i="11"/>
  <c r="NJ18" i="11"/>
  <c r="NI18" i="11"/>
  <c r="NH18" i="11"/>
  <c r="NG18" i="11"/>
  <c r="NF18" i="11"/>
  <c r="NE18" i="11"/>
  <c r="ND18" i="11"/>
  <c r="NC18" i="11"/>
  <c r="NB18" i="11"/>
  <c r="NA18" i="11"/>
  <c r="MZ18" i="11"/>
  <c r="MY18" i="11"/>
  <c r="MX18" i="11"/>
  <c r="MW18" i="11"/>
  <c r="MV18" i="11"/>
  <c r="MU18" i="11"/>
  <c r="MT18" i="11"/>
  <c r="MS18" i="11"/>
  <c r="MR18" i="11"/>
  <c r="MQ18" i="11"/>
  <c r="MP18" i="11"/>
  <c r="MO18" i="11"/>
  <c r="MN18" i="11"/>
  <c r="MM18" i="11"/>
  <c r="ML18" i="11"/>
  <c r="MK18" i="11"/>
  <c r="MJ18" i="11"/>
  <c r="MI18" i="11"/>
  <c r="MH18" i="11"/>
  <c r="MG18" i="11"/>
  <c r="MF18" i="11"/>
  <c r="ME18" i="11"/>
  <c r="MD18" i="11"/>
  <c r="MC18" i="11"/>
  <c r="MB18" i="11"/>
  <c r="MA18" i="11"/>
  <c r="LZ18" i="11"/>
  <c r="LY18" i="11"/>
  <c r="LX18" i="11"/>
  <c r="LW18" i="11"/>
  <c r="LV18" i="11"/>
  <c r="LU18" i="11"/>
  <c r="LT18" i="11"/>
  <c r="LS18" i="11"/>
  <c r="LR18" i="11"/>
  <c r="LQ18" i="11"/>
  <c r="LP18" i="11"/>
  <c r="LO18" i="11"/>
  <c r="LN18" i="11"/>
  <c r="LM18" i="11"/>
  <c r="LL18" i="11"/>
  <c r="LK18" i="11"/>
  <c r="LJ18" i="11"/>
  <c r="LI18" i="11"/>
  <c r="LH18" i="11"/>
  <c r="LG18" i="11"/>
  <c r="LF18" i="11"/>
  <c r="LE18" i="11"/>
  <c r="LD18" i="11"/>
  <c r="LC18" i="11"/>
  <c r="LB18" i="11"/>
  <c r="LA18" i="11"/>
  <c r="KZ18" i="11"/>
  <c r="KY18" i="11"/>
  <c r="KX18" i="11"/>
  <c r="KW18" i="11"/>
  <c r="KV18" i="11"/>
  <c r="KU18" i="11"/>
  <c r="KT18" i="11"/>
  <c r="KS18" i="11"/>
  <c r="KR18" i="11"/>
  <c r="KQ18" i="11"/>
  <c r="KP18" i="11"/>
  <c r="KO18" i="11"/>
  <c r="KN18" i="11"/>
  <c r="KM18" i="11"/>
  <c r="KL18" i="11"/>
  <c r="KK18" i="11"/>
  <c r="KJ18" i="11"/>
  <c r="KI18" i="11"/>
  <c r="KH18" i="11"/>
  <c r="KG18" i="11"/>
  <c r="KF18" i="11"/>
  <c r="KE18" i="11"/>
  <c r="KD18" i="11"/>
  <c r="KC18" i="11"/>
  <c r="KB18" i="11"/>
  <c r="KA18" i="11"/>
  <c r="JZ18" i="11"/>
  <c r="JY18" i="11"/>
  <c r="JX18" i="11"/>
  <c r="JW18" i="11"/>
  <c r="JV18" i="11"/>
  <c r="JU18" i="11"/>
  <c r="JT18" i="11"/>
  <c r="JS18" i="11"/>
  <c r="JR18" i="11"/>
  <c r="JQ18" i="11"/>
  <c r="JP18" i="11"/>
  <c r="JO18" i="11"/>
  <c r="JN18" i="11"/>
  <c r="JM18" i="11"/>
  <c r="JL18" i="11"/>
  <c r="JK18" i="11"/>
  <c r="JJ18" i="11"/>
  <c r="JI18" i="11"/>
  <c r="JH18" i="11"/>
  <c r="JG18" i="11"/>
  <c r="JF18" i="11"/>
  <c r="JE18" i="11"/>
  <c r="JD18" i="11"/>
  <c r="JC18" i="11"/>
  <c r="JB18" i="11"/>
  <c r="JA18" i="11"/>
  <c r="IZ18" i="11"/>
  <c r="IY18" i="11"/>
  <c r="IX18" i="11"/>
  <c r="IW18" i="11"/>
  <c r="IV18" i="11"/>
  <c r="IU18" i="11"/>
  <c r="IT18" i="11"/>
  <c r="IS18" i="11"/>
  <c r="IR18" i="11"/>
  <c r="IQ18" i="11"/>
  <c r="IP18" i="11"/>
  <c r="IO18" i="11"/>
  <c r="IN18" i="11"/>
  <c r="IM18" i="11"/>
  <c r="IL18" i="11"/>
  <c r="IK18" i="11"/>
  <c r="IJ18" i="11"/>
  <c r="II18" i="11"/>
  <c r="IH18" i="11"/>
  <c r="IG18" i="11"/>
  <c r="IF18" i="11"/>
  <c r="IE18" i="11"/>
  <c r="ID18" i="11"/>
  <c r="IC18" i="11"/>
  <c r="IB18" i="11"/>
  <c r="IA18" i="11"/>
  <c r="HZ18" i="11"/>
  <c r="HY18" i="11"/>
  <c r="HX18" i="11"/>
  <c r="HW18" i="11"/>
  <c r="HV18" i="11"/>
  <c r="HU18" i="11"/>
  <c r="HT18" i="11"/>
  <c r="HS18" i="11"/>
  <c r="HR18" i="11"/>
  <c r="HQ18" i="11"/>
  <c r="HP18" i="11"/>
  <c r="HO18" i="11"/>
  <c r="HN18" i="11"/>
  <c r="HM18" i="11"/>
  <c r="HL18" i="11"/>
  <c r="HK18" i="11"/>
  <c r="HJ18" i="11"/>
  <c r="HI18" i="11"/>
  <c r="HH18" i="11"/>
  <c r="HG18" i="11"/>
  <c r="HF18" i="11"/>
  <c r="HE18" i="11"/>
  <c r="HD18" i="11"/>
  <c r="HC18" i="11"/>
  <c r="HB18" i="11"/>
  <c r="HA18" i="11"/>
  <c r="GZ18" i="11"/>
  <c r="GY18" i="11"/>
  <c r="GX18" i="11"/>
  <c r="GW18" i="11"/>
  <c r="GV18" i="11"/>
  <c r="GU18" i="11"/>
  <c r="GT18" i="11"/>
  <c r="GS18" i="11"/>
  <c r="GR18" i="11"/>
  <c r="GQ18" i="11"/>
  <c r="GP18" i="11"/>
  <c r="GO18" i="11"/>
  <c r="GN18" i="11"/>
  <c r="GM18" i="11"/>
  <c r="GL18" i="11"/>
  <c r="GK18" i="11"/>
  <c r="GJ18" i="11"/>
  <c r="GI18" i="11"/>
  <c r="GH18" i="11"/>
  <c r="GG18" i="11"/>
  <c r="GF18" i="11"/>
  <c r="GE18" i="11"/>
  <c r="GD18" i="11"/>
  <c r="GC18" i="11"/>
  <c r="GB18" i="11"/>
  <c r="GA18" i="11"/>
  <c r="FZ18" i="11"/>
  <c r="FY18" i="11"/>
  <c r="FX18" i="11"/>
  <c r="FW18" i="11"/>
  <c r="FV18" i="11"/>
  <c r="FU18" i="11"/>
  <c r="FT18" i="11"/>
  <c r="FS18" i="11"/>
  <c r="FR18" i="11"/>
  <c r="FQ18" i="11"/>
  <c r="FP18" i="11"/>
  <c r="FO18" i="11"/>
  <c r="FN18" i="11"/>
  <c r="FM18" i="11"/>
  <c r="FL18" i="11"/>
  <c r="FK18" i="11"/>
  <c r="FJ18" i="11"/>
  <c r="FI18" i="11"/>
  <c r="FH18" i="11"/>
  <c r="FG18" i="11"/>
  <c r="FF18" i="11"/>
  <c r="FE18" i="11"/>
  <c r="FD18" i="11"/>
  <c r="FC18" i="11"/>
  <c r="FB18" i="11"/>
  <c r="FA18" i="11"/>
  <c r="EZ18" i="11"/>
  <c r="EY18" i="11"/>
  <c r="EX18" i="11"/>
  <c r="EW18" i="11"/>
  <c r="EV18" i="11"/>
  <c r="EU18" i="11"/>
  <c r="ET18" i="11"/>
  <c r="ES18" i="11"/>
  <c r="ER18" i="11"/>
  <c r="EQ18" i="11"/>
  <c r="EP18" i="11"/>
  <c r="EO18" i="11"/>
  <c r="EN18" i="11"/>
  <c r="EM18" i="11"/>
  <c r="EL18" i="11"/>
  <c r="EK18" i="11"/>
  <c r="EJ18" i="11"/>
  <c r="EI18" i="11"/>
  <c r="EH18" i="11"/>
  <c r="EG18" i="11"/>
  <c r="EF18" i="11"/>
  <c r="EE18" i="11"/>
  <c r="ED18" i="11"/>
  <c r="EC18" i="11"/>
  <c r="EB18" i="11"/>
  <c r="EA18" i="11"/>
  <c r="DZ18" i="11"/>
  <c r="DY18" i="11"/>
  <c r="DX18" i="11"/>
  <c r="DW18" i="11"/>
  <c r="DV18" i="11"/>
  <c r="DU18" i="11"/>
  <c r="DT18" i="11"/>
  <c r="DS18" i="11"/>
  <c r="DR18" i="11"/>
  <c r="DQ18" i="11"/>
  <c r="DP18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CU18" i="11"/>
  <c r="CT18" i="11"/>
  <c r="CS18" i="11"/>
  <c r="CR18" i="11"/>
  <c r="CQ18" i="11"/>
  <c r="CP18" i="11"/>
  <c r="CO18" i="11"/>
  <c r="CN18" i="11"/>
  <c r="CM18" i="11"/>
  <c r="CL18" i="11"/>
  <c r="CK18" i="11"/>
  <c r="CJ18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B18" i="11"/>
  <c r="SQ17" i="11"/>
  <c r="SP17" i="11"/>
  <c r="SO17" i="11"/>
  <c r="SN17" i="11"/>
  <c r="SM17" i="11"/>
  <c r="SL17" i="11"/>
  <c r="SK17" i="11"/>
  <c r="SJ17" i="11"/>
  <c r="SI17" i="11"/>
  <c r="SH17" i="11"/>
  <c r="SG17" i="11"/>
  <c r="SF17" i="11"/>
  <c r="SE17" i="11"/>
  <c r="SD17" i="11"/>
  <c r="SC17" i="11"/>
  <c r="SB17" i="11"/>
  <c r="SA17" i="11"/>
  <c r="RZ17" i="11"/>
  <c r="RY17" i="11"/>
  <c r="RX17" i="11"/>
  <c r="RW17" i="11"/>
  <c r="RV17" i="11"/>
  <c r="RU17" i="11"/>
  <c r="RT17" i="11"/>
  <c r="RS17" i="11"/>
  <c r="RR17" i="11"/>
  <c r="RQ17" i="11"/>
  <c r="RP17" i="11"/>
  <c r="RO17" i="11"/>
  <c r="RN17" i="11"/>
  <c r="RM17" i="11"/>
  <c r="RL17" i="11"/>
  <c r="RK17" i="11"/>
  <c r="RJ17" i="11"/>
  <c r="RI17" i="11"/>
  <c r="RH17" i="11"/>
  <c r="RG17" i="11"/>
  <c r="RF17" i="11"/>
  <c r="RE17" i="11"/>
  <c r="RD17" i="11"/>
  <c r="RC17" i="11"/>
  <c r="RB17" i="11"/>
  <c r="RA17" i="11"/>
  <c r="QZ17" i="11"/>
  <c r="QY17" i="11"/>
  <c r="QX17" i="11"/>
  <c r="QW17" i="11"/>
  <c r="QV17" i="11"/>
  <c r="QU17" i="11"/>
  <c r="QT17" i="11"/>
  <c r="QS17" i="11"/>
  <c r="QR17" i="11"/>
  <c r="QQ17" i="11"/>
  <c r="QP17" i="11"/>
  <c r="QO17" i="11"/>
  <c r="QN17" i="11"/>
  <c r="QM17" i="11"/>
  <c r="QL17" i="11"/>
  <c r="QK17" i="11"/>
  <c r="QJ17" i="11"/>
  <c r="QI17" i="11"/>
  <c r="QH17" i="11"/>
  <c r="QG17" i="11"/>
  <c r="QF17" i="11"/>
  <c r="QE17" i="11"/>
  <c r="QD17" i="11"/>
  <c r="QC17" i="11"/>
  <c r="QB17" i="11"/>
  <c r="QA17" i="11"/>
  <c r="PZ17" i="11"/>
  <c r="PY17" i="11"/>
  <c r="PX17" i="11"/>
  <c r="PW17" i="11"/>
  <c r="PV17" i="11"/>
  <c r="PU17" i="11"/>
  <c r="PT17" i="11"/>
  <c r="PS17" i="11"/>
  <c r="PR17" i="11"/>
  <c r="PQ17" i="11"/>
  <c r="PP17" i="11"/>
  <c r="PO17" i="11"/>
  <c r="PN17" i="11"/>
  <c r="PM17" i="11"/>
  <c r="PL17" i="11"/>
  <c r="PK17" i="11"/>
  <c r="PJ17" i="11"/>
  <c r="PI17" i="11"/>
  <c r="PH17" i="11"/>
  <c r="PG17" i="11"/>
  <c r="PF17" i="11"/>
  <c r="PE17" i="11"/>
  <c r="PD17" i="11"/>
  <c r="PC17" i="11"/>
  <c r="PB17" i="11"/>
  <c r="PA17" i="11"/>
  <c r="OZ17" i="11"/>
  <c r="OY17" i="11"/>
  <c r="OX17" i="11"/>
  <c r="OW17" i="11"/>
  <c r="OV17" i="11"/>
  <c r="OU17" i="11"/>
  <c r="OT17" i="11"/>
  <c r="OS17" i="11"/>
  <c r="OR17" i="11"/>
  <c r="OQ17" i="11"/>
  <c r="OP17" i="11"/>
  <c r="OO17" i="11"/>
  <c r="ON17" i="11"/>
  <c r="OM17" i="11"/>
  <c r="OL17" i="11"/>
  <c r="OK17" i="11"/>
  <c r="OJ17" i="11"/>
  <c r="OI17" i="11"/>
  <c r="OH17" i="11"/>
  <c r="OG17" i="11"/>
  <c r="OF17" i="11"/>
  <c r="OE17" i="11"/>
  <c r="OD17" i="11"/>
  <c r="OC17" i="11"/>
  <c r="OB17" i="11"/>
  <c r="OA17" i="11"/>
  <c r="NZ17" i="11"/>
  <c r="NY17" i="11"/>
  <c r="NX17" i="11"/>
  <c r="NW17" i="11"/>
  <c r="NV17" i="11"/>
  <c r="NU17" i="11"/>
  <c r="NT17" i="11"/>
  <c r="NS17" i="11"/>
  <c r="NR17" i="11"/>
  <c r="NQ17" i="11"/>
  <c r="NP17" i="11"/>
  <c r="NO17" i="11"/>
  <c r="NN17" i="11"/>
  <c r="NM17" i="11"/>
  <c r="NL17" i="11"/>
  <c r="NK17" i="11"/>
  <c r="NJ17" i="11"/>
  <c r="NI17" i="11"/>
  <c r="NH17" i="11"/>
  <c r="NG17" i="11"/>
  <c r="NF17" i="11"/>
  <c r="NE17" i="11"/>
  <c r="ND17" i="11"/>
  <c r="NC17" i="11"/>
  <c r="NB17" i="11"/>
  <c r="NA17" i="11"/>
  <c r="MZ17" i="11"/>
  <c r="MY17" i="11"/>
  <c r="MX17" i="11"/>
  <c r="MW17" i="11"/>
  <c r="MV17" i="11"/>
  <c r="MU17" i="11"/>
  <c r="MT17" i="11"/>
  <c r="MS17" i="11"/>
  <c r="MR17" i="11"/>
  <c r="MQ17" i="11"/>
  <c r="MP17" i="11"/>
  <c r="MO17" i="11"/>
  <c r="MN17" i="11"/>
  <c r="MM17" i="11"/>
  <c r="ML17" i="11"/>
  <c r="MK17" i="11"/>
  <c r="MJ17" i="11"/>
  <c r="MI17" i="11"/>
  <c r="MH17" i="11"/>
  <c r="MG17" i="11"/>
  <c r="MF17" i="11"/>
  <c r="ME17" i="11"/>
  <c r="MD17" i="11"/>
  <c r="MC17" i="11"/>
  <c r="MB17" i="11"/>
  <c r="MA17" i="11"/>
  <c r="LZ17" i="11"/>
  <c r="LY17" i="11"/>
  <c r="LX17" i="11"/>
  <c r="LW17" i="11"/>
  <c r="LV17" i="11"/>
  <c r="LU17" i="11"/>
  <c r="LT17" i="11"/>
  <c r="LS17" i="11"/>
  <c r="LR17" i="11"/>
  <c r="LQ17" i="11"/>
  <c r="LP17" i="11"/>
  <c r="LO17" i="11"/>
  <c r="LN17" i="11"/>
  <c r="LM17" i="11"/>
  <c r="LL17" i="11"/>
  <c r="LK17" i="11"/>
  <c r="LJ17" i="11"/>
  <c r="LI17" i="11"/>
  <c r="LH17" i="11"/>
  <c r="LG17" i="11"/>
  <c r="LF17" i="11"/>
  <c r="LE17" i="11"/>
  <c r="LD17" i="11"/>
  <c r="LC17" i="11"/>
  <c r="LB17" i="11"/>
  <c r="LA17" i="11"/>
  <c r="KZ17" i="11"/>
  <c r="KY17" i="11"/>
  <c r="KX17" i="11"/>
  <c r="KW17" i="11"/>
  <c r="KV17" i="11"/>
  <c r="KU17" i="11"/>
  <c r="KT17" i="11"/>
  <c r="KS17" i="11"/>
  <c r="KR17" i="11"/>
  <c r="KQ17" i="11"/>
  <c r="KP17" i="11"/>
  <c r="KO17" i="11"/>
  <c r="KN17" i="11"/>
  <c r="KM17" i="11"/>
  <c r="KL17" i="11"/>
  <c r="KK17" i="11"/>
  <c r="KJ17" i="11"/>
  <c r="KI17" i="11"/>
  <c r="KH17" i="11"/>
  <c r="KG17" i="11"/>
  <c r="KF17" i="11"/>
  <c r="KE17" i="11"/>
  <c r="KD17" i="11"/>
  <c r="KC17" i="11"/>
  <c r="KB17" i="11"/>
  <c r="KA17" i="11"/>
  <c r="JZ17" i="11"/>
  <c r="JY17" i="11"/>
  <c r="JX17" i="11"/>
  <c r="JW17" i="11"/>
  <c r="JV17" i="11"/>
  <c r="JU17" i="11"/>
  <c r="JT17" i="11"/>
  <c r="JS17" i="11"/>
  <c r="JR17" i="11"/>
  <c r="JQ17" i="11"/>
  <c r="JP17" i="11"/>
  <c r="JO17" i="11"/>
  <c r="JN17" i="11"/>
  <c r="JM17" i="11"/>
  <c r="JL17" i="11"/>
  <c r="JK17" i="11"/>
  <c r="JJ17" i="11"/>
  <c r="JI17" i="11"/>
  <c r="JH17" i="11"/>
  <c r="JG17" i="11"/>
  <c r="JF17" i="11"/>
  <c r="JE17" i="11"/>
  <c r="JD17" i="11"/>
  <c r="JC17" i="11"/>
  <c r="JB17" i="11"/>
  <c r="JA17" i="11"/>
  <c r="IZ17" i="11"/>
  <c r="IY17" i="11"/>
  <c r="IX17" i="11"/>
  <c r="IW17" i="11"/>
  <c r="IV17" i="11"/>
  <c r="IU17" i="11"/>
  <c r="IT17" i="11"/>
  <c r="IS17" i="11"/>
  <c r="IR17" i="11"/>
  <c r="IQ17" i="11"/>
  <c r="IP17" i="11"/>
  <c r="IO17" i="11"/>
  <c r="IN17" i="11"/>
  <c r="IM17" i="11"/>
  <c r="IL17" i="11"/>
  <c r="IK17" i="11"/>
  <c r="IJ17" i="11"/>
  <c r="II17" i="11"/>
  <c r="IH17" i="11"/>
  <c r="IG17" i="11"/>
  <c r="IF17" i="11"/>
  <c r="IE17" i="11"/>
  <c r="ID17" i="11"/>
  <c r="IC17" i="11"/>
  <c r="IB17" i="11"/>
  <c r="IA17" i="11"/>
  <c r="HZ17" i="11"/>
  <c r="HY17" i="11"/>
  <c r="HX17" i="11"/>
  <c r="HW17" i="11"/>
  <c r="HV17" i="11"/>
  <c r="HU17" i="11"/>
  <c r="HT17" i="11"/>
  <c r="HS17" i="11"/>
  <c r="HR17" i="11"/>
  <c r="HQ17" i="11"/>
  <c r="HP17" i="11"/>
  <c r="HO17" i="11"/>
  <c r="HN17" i="11"/>
  <c r="HM17" i="11"/>
  <c r="HL17" i="11"/>
  <c r="HK17" i="11"/>
  <c r="HJ17" i="11"/>
  <c r="HI17" i="11"/>
  <c r="HH17" i="11"/>
  <c r="HG17" i="11"/>
  <c r="HF17" i="11"/>
  <c r="HE17" i="11"/>
  <c r="HD17" i="11"/>
  <c r="HC17" i="11"/>
  <c r="HB17" i="11"/>
  <c r="HA17" i="11"/>
  <c r="GZ17" i="11"/>
  <c r="GY17" i="11"/>
  <c r="GX17" i="11"/>
  <c r="GW17" i="11"/>
  <c r="GV17" i="11"/>
  <c r="GU17" i="11"/>
  <c r="GT17" i="11"/>
  <c r="GS17" i="11"/>
  <c r="GR17" i="11"/>
  <c r="GQ17" i="11"/>
  <c r="GP17" i="11"/>
  <c r="GO17" i="11"/>
  <c r="GN17" i="11"/>
  <c r="GM17" i="11"/>
  <c r="GL17" i="11"/>
  <c r="GK17" i="11"/>
  <c r="GJ17" i="11"/>
  <c r="GI17" i="11"/>
  <c r="GH17" i="11"/>
  <c r="GG17" i="11"/>
  <c r="GF17" i="11"/>
  <c r="GE17" i="11"/>
  <c r="GD17" i="11"/>
  <c r="GC17" i="11"/>
  <c r="GB17" i="11"/>
  <c r="GA17" i="11"/>
  <c r="FZ17" i="11"/>
  <c r="FY17" i="11"/>
  <c r="FX17" i="11"/>
  <c r="FW17" i="11"/>
  <c r="FV17" i="11"/>
  <c r="FU17" i="11"/>
  <c r="FT17" i="11"/>
  <c r="FS17" i="11"/>
  <c r="FR17" i="11"/>
  <c r="FQ17" i="11"/>
  <c r="FP17" i="11"/>
  <c r="FO17" i="11"/>
  <c r="FN17" i="11"/>
  <c r="FM17" i="11"/>
  <c r="FL17" i="11"/>
  <c r="FK17" i="11"/>
  <c r="FJ17" i="11"/>
  <c r="FI17" i="11"/>
  <c r="FH17" i="11"/>
  <c r="FG17" i="11"/>
  <c r="FF17" i="11"/>
  <c r="FE17" i="11"/>
  <c r="FD17" i="11"/>
  <c r="FC17" i="11"/>
  <c r="FB17" i="11"/>
  <c r="FA17" i="11"/>
  <c r="EZ17" i="11"/>
  <c r="EY17" i="11"/>
  <c r="EX17" i="11"/>
  <c r="EW17" i="11"/>
  <c r="EV17" i="11"/>
  <c r="EU17" i="11"/>
  <c r="ET17" i="11"/>
  <c r="ES17" i="11"/>
  <c r="ER17" i="11"/>
  <c r="EQ17" i="11"/>
  <c r="EP17" i="11"/>
  <c r="EO17" i="11"/>
  <c r="EN17" i="11"/>
  <c r="EM17" i="11"/>
  <c r="EL17" i="11"/>
  <c r="EK17" i="11"/>
  <c r="EJ17" i="11"/>
  <c r="EI17" i="11"/>
  <c r="EH17" i="11"/>
  <c r="EG17" i="11"/>
  <c r="EF17" i="11"/>
  <c r="EE17" i="11"/>
  <c r="ED17" i="11"/>
  <c r="EC17" i="11"/>
  <c r="EB17" i="11"/>
  <c r="EA17" i="1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B17" i="11"/>
  <c r="C13" i="11"/>
  <c r="C12" i="11"/>
  <c r="F5" i="11"/>
  <c r="QQ12" i="11" l="1" a="1"/>
  <c r="QQ12" i="11" s="1"/>
  <c r="SR12" i="11" a="1"/>
  <c r="SR12" i="11" s="1"/>
  <c r="BB12" i="11" a="1"/>
  <c r="BB12" i="11" s="1"/>
  <c r="EI12" i="11" a="1"/>
  <c r="EI12" i="11" s="1"/>
  <c r="FL12" i="11" a="1"/>
  <c r="FL12" i="11" s="1"/>
  <c r="GZ12" i="11" a="1"/>
  <c r="GZ12" i="11" s="1"/>
  <c r="JD12" i="11" a="1"/>
  <c r="JD12" i="11" s="1"/>
  <c r="KN12" i="11" a="1"/>
  <c r="KN12" i="11" s="1"/>
  <c r="ND12" i="11" a="1"/>
  <c r="ND12" i="11" s="1"/>
  <c r="PK12" i="11" a="1"/>
  <c r="PK12" i="11" s="1"/>
  <c r="SI12" i="11" a="1"/>
  <c r="SI12" i="11" s="1"/>
  <c r="V12" i="11" a="1"/>
  <c r="V12" i="11" s="1"/>
  <c r="BG12" i="11" a="1"/>
  <c r="BG12" i="11" s="1"/>
  <c r="CJ12" i="11" a="1"/>
  <c r="CJ12" i="11" s="1"/>
  <c r="DL12" i="11" a="1"/>
  <c r="DL12" i="11" s="1"/>
  <c r="EP12" i="11" a="1"/>
  <c r="EP12" i="11" s="1"/>
  <c r="FO12" i="11" a="1"/>
  <c r="FO12" i="11" s="1"/>
  <c r="HG12" i="11" a="1"/>
  <c r="HG12" i="11" s="1"/>
  <c r="JK12" i="11" a="1"/>
  <c r="JK12" i="11" s="1"/>
  <c r="KV12" i="11" a="1"/>
  <c r="KV12" i="11" s="1"/>
  <c r="NO12" i="11" a="1"/>
  <c r="NO12" i="11" s="1"/>
  <c r="PW12" i="11" a="1"/>
  <c r="PW12" i="11" s="1"/>
  <c r="CH12" i="11" a="1"/>
  <c r="CH12" i="11" s="1"/>
  <c r="BO12" i="11" a="1"/>
  <c r="BO12" i="11" s="1"/>
  <c r="ET12" i="11" a="1"/>
  <c r="ET12" i="11" s="1"/>
  <c r="JO12" i="11" a="1"/>
  <c r="JO12" i="11" s="1"/>
  <c r="SQ12" i="11" a="1"/>
  <c r="SQ12" i="11" s="1"/>
  <c r="BP12" i="11" a="1"/>
  <c r="BP12" i="11" s="1"/>
  <c r="FX12" i="11" a="1"/>
  <c r="FX12" i="11" s="1"/>
  <c r="OB12" i="11" a="1"/>
  <c r="OB12" i="11" s="1"/>
  <c r="G12" i="11" a="1"/>
  <c r="G12" i="11" s="1"/>
  <c r="AM12" i="11" a="1"/>
  <c r="AM12" i="11" s="1"/>
  <c r="BT12" i="11" a="1"/>
  <c r="BT12" i="11" s="1"/>
  <c r="CX12" i="11" a="1"/>
  <c r="CX12" i="11" s="1"/>
  <c r="EA12" i="11" a="1"/>
  <c r="EA12" i="11" s="1"/>
  <c r="FC12" i="11" a="1"/>
  <c r="FC12" i="11" s="1"/>
  <c r="GA12" i="11" a="1"/>
  <c r="GA12" i="11" s="1"/>
  <c r="IF12" i="11" a="1"/>
  <c r="IF12" i="11" s="1"/>
  <c r="JW12" i="11" a="1"/>
  <c r="JW12" i="11" s="1"/>
  <c r="LS12" i="11" a="1"/>
  <c r="LS12" i="11" s="1"/>
  <c r="OI12" i="11" a="1"/>
  <c r="OI12" i="11" s="1"/>
  <c r="RL12" i="11" a="1"/>
  <c r="RL12" i="11" s="1"/>
  <c r="DF12" i="11" a="1"/>
  <c r="DF12" i="11" s="1"/>
  <c r="CQ12" i="11" a="1"/>
  <c r="CQ12" i="11" s="1"/>
  <c r="FR12" i="11" a="1"/>
  <c r="FR12" i="11" s="1"/>
  <c r="OA12" i="11" a="1"/>
  <c r="OA12" i="11" s="1"/>
  <c r="J12" i="11" a="1"/>
  <c r="J12" i="11" s="1"/>
  <c r="AN12" i="11" a="1"/>
  <c r="AN12" i="11" s="1"/>
  <c r="BV12" i="11" a="1"/>
  <c r="BV12" i="11" s="1"/>
  <c r="CY12" i="11" a="1"/>
  <c r="CY12" i="11" s="1"/>
  <c r="EB12" i="11" a="1"/>
  <c r="EB12" i="11" s="1"/>
  <c r="FH12" i="11" a="1"/>
  <c r="FH12" i="11" s="1"/>
  <c r="GN12" i="11" a="1"/>
  <c r="GN12" i="11" s="1"/>
  <c r="II12" i="11" a="1"/>
  <c r="II12" i="11" s="1"/>
  <c r="KB12" i="11" a="1"/>
  <c r="KB12" i="11" s="1"/>
  <c r="ME12" i="11" a="1"/>
  <c r="ME12" i="11" s="1"/>
  <c r="OM12" i="11" a="1"/>
  <c r="OM12" i="11" s="1"/>
  <c r="RP12" i="11" a="1"/>
  <c r="RP12" i="11" s="1"/>
  <c r="S12" i="11" a="1"/>
  <c r="S12" i="11" s="1"/>
  <c r="AA12" i="11" a="1"/>
  <c r="AA12" i="11" s="1"/>
  <c r="DN12" i="11" a="1"/>
  <c r="DN12" i="11" s="1"/>
  <c r="HT12" i="11" a="1"/>
  <c r="HT12" i="11" s="1"/>
  <c r="KY12" i="11" a="1"/>
  <c r="KY12" i="11" s="1"/>
  <c r="DS12" i="11" a="1"/>
  <c r="DS12" i="11" s="1"/>
  <c r="EV12" i="11" a="1"/>
  <c r="EV12" i="11" s="1"/>
  <c r="HW12" i="11" a="1"/>
  <c r="HW12" i="11" s="1"/>
  <c r="LH12" i="11" a="1"/>
  <c r="LH12" i="11" s="1"/>
  <c r="O12" i="11" a="1"/>
  <c r="O12" i="11" s="1"/>
  <c r="AT12" i="11" a="1"/>
  <c r="AT12" i="11" s="1"/>
  <c r="BW12" i="11" a="1"/>
  <c r="BW12" i="11" s="1"/>
  <c r="CZ12" i="11" a="1"/>
  <c r="CZ12" i="11" s="1"/>
  <c r="EF12" i="11" a="1"/>
  <c r="EF12" i="11" s="1"/>
  <c r="FJ12" i="11" a="1"/>
  <c r="FJ12" i="11" s="1"/>
  <c r="GU12" i="11" a="1"/>
  <c r="GU12" i="11" s="1"/>
  <c r="IQ12" i="11" a="1"/>
  <c r="IQ12" i="11" s="1"/>
  <c r="KJ12" i="11" a="1"/>
  <c r="KJ12" i="11" s="1"/>
  <c r="MR12" i="11" a="1"/>
  <c r="MR12" i="11" s="1"/>
  <c r="ON12" i="11" a="1"/>
  <c r="ON12" i="11" s="1"/>
  <c r="RT12" i="11" a="1"/>
  <c r="RT12" i="11" s="1"/>
  <c r="AB12" i="11" a="1"/>
  <c r="AB12" i="11" s="1"/>
  <c r="CV12" i="11" a="1"/>
  <c r="CV12" i="11" s="1"/>
  <c r="JP12" i="11" a="1"/>
  <c r="JP12" i="11" s="1"/>
  <c r="RC12" i="11" a="1"/>
  <c r="RC12" i="11" s="1"/>
  <c r="P12" i="11" a="1"/>
  <c r="P12" i="11" s="1"/>
  <c r="AZ12" i="11" a="1"/>
  <c r="AZ12" i="11" s="1"/>
  <c r="CD12" i="11" a="1"/>
  <c r="CD12" i="11" s="1"/>
  <c r="DC12" i="11" a="1"/>
  <c r="DC12" i="11" s="1"/>
  <c r="EH12" i="11" a="1"/>
  <c r="EH12" i="11" s="1"/>
  <c r="FK12" i="11" a="1"/>
  <c r="FK12" i="11" s="1"/>
  <c r="GY12" i="11" a="1"/>
  <c r="GY12" i="11" s="1"/>
  <c r="JC12" i="11" a="1"/>
  <c r="JC12" i="11" s="1"/>
  <c r="KM12" i="11" a="1"/>
  <c r="KM12" i="11" s="1"/>
  <c r="NC12" i="11" a="1"/>
  <c r="NC12" i="11" s="1"/>
  <c r="OZ12" i="11" a="1"/>
  <c r="OZ12" i="11" s="1"/>
  <c r="SF12" i="11" a="1"/>
  <c r="SF12" i="11" s="1"/>
  <c r="C19" i="11"/>
  <c r="BC12" i="11" a="1"/>
  <c r="BC12" i="11" s="1"/>
  <c r="CE12" i="11" a="1"/>
  <c r="CE12" i="11" s="1"/>
  <c r="CT12" i="11" a="1"/>
  <c r="CT12" i="11" s="1"/>
  <c r="DG12" i="11" a="1"/>
  <c r="DG12" i="11" s="1"/>
  <c r="DO12" i="11" a="1"/>
  <c r="DO12" i="11" s="1"/>
  <c r="DV12" i="11" a="1"/>
  <c r="DV12" i="11" s="1"/>
  <c r="EQ12" i="11" a="1"/>
  <c r="EQ12" i="11" s="1"/>
  <c r="EX12" i="11" a="1"/>
  <c r="EX12" i="11" s="1"/>
  <c r="FF12" i="11" a="1"/>
  <c r="FF12" i="11" s="1"/>
  <c r="FS12" i="11" a="1"/>
  <c r="FS12" i="11" s="1"/>
  <c r="GQ12" i="11" a="1"/>
  <c r="GQ12" i="11" s="1"/>
  <c r="HX12" i="11" a="1"/>
  <c r="HX12" i="11" s="1"/>
  <c r="IV12" i="11" a="1"/>
  <c r="IV12" i="11" s="1"/>
  <c r="JG12" i="11" a="1"/>
  <c r="JG12" i="11" s="1"/>
  <c r="LL12" i="11" a="1"/>
  <c r="LL12" i="11" s="1"/>
  <c r="LW12" i="11" a="1"/>
  <c r="LW12" i="11" s="1"/>
  <c r="MU12" i="11" a="1"/>
  <c r="MU12" i="11" s="1"/>
  <c r="PD12" i="11" a="1"/>
  <c r="PD12" i="11" s="1"/>
  <c r="SN12" i="11" a="1"/>
  <c r="SN12" i="11" s="1"/>
  <c r="W12" i="11" a="1"/>
  <c r="W12" i="11" s="1"/>
  <c r="AU12" i="11" a="1"/>
  <c r="AU12" i="11" s="1"/>
  <c r="BJ12" i="11" a="1"/>
  <c r="BJ12" i="11" s="1"/>
  <c r="CL12" i="11" a="1"/>
  <c r="CL12" i="11" s="1"/>
  <c r="AJ12" i="11" a="1"/>
  <c r="AJ12" i="11" s="1"/>
  <c r="CF12" i="11" a="1"/>
  <c r="CF12" i="11" s="1"/>
  <c r="JH12" i="11" a="1"/>
  <c r="JH12" i="11" s="1"/>
  <c r="OE12" i="11" a="1"/>
  <c r="OE12" i="11" s="1"/>
  <c r="QU12" i="11" a="1"/>
  <c r="QU12" i="11" s="1"/>
  <c r="ST12" i="11" a="1"/>
  <c r="ST12" i="11" s="1"/>
  <c r="SP12" i="11" a="1"/>
  <c r="SP12" i="11" s="1"/>
  <c r="SL12" i="11" a="1"/>
  <c r="SL12" i="11" s="1"/>
  <c r="SH12" i="11" a="1"/>
  <c r="SH12" i="11" s="1"/>
  <c r="SD12" i="11" a="1"/>
  <c r="SD12" i="11" s="1"/>
  <c r="RZ12" i="11" a="1"/>
  <c r="RZ12" i="11" s="1"/>
  <c r="RV12" i="11" a="1"/>
  <c r="RV12" i="11" s="1"/>
  <c r="RR12" i="11" a="1"/>
  <c r="RR12" i="11" s="1"/>
  <c r="RN12" i="11" a="1"/>
  <c r="RN12" i="11" s="1"/>
  <c r="RJ12" i="11" a="1"/>
  <c r="RJ12" i="11" s="1"/>
  <c r="RF12" i="11" a="1"/>
  <c r="RF12" i="11" s="1"/>
  <c r="RB12" i="11" a="1"/>
  <c r="RB12" i="11" s="1"/>
  <c r="QX12" i="11" a="1"/>
  <c r="QX12" i="11" s="1"/>
  <c r="QT12" i="11" a="1"/>
  <c r="QT12" i="11" s="1"/>
  <c r="QP12" i="11" a="1"/>
  <c r="QP12" i="11" s="1"/>
  <c r="QL12" i="11" a="1"/>
  <c r="QL12" i="11" s="1"/>
  <c r="QH12" i="11" a="1"/>
  <c r="QH12" i="11" s="1"/>
  <c r="QD12" i="11" a="1"/>
  <c r="QD12" i="11" s="1"/>
  <c r="PZ12" i="11" a="1"/>
  <c r="PZ12" i="11" s="1"/>
  <c r="PV12" i="11" a="1"/>
  <c r="PV12" i="11" s="1"/>
  <c r="PR12" i="11" a="1"/>
  <c r="PR12" i="11" s="1"/>
  <c r="PN12" i="11" a="1"/>
  <c r="PN12" i="11" s="1"/>
  <c r="PJ12" i="11" a="1"/>
  <c r="PJ12" i="11" s="1"/>
  <c r="PF12" i="11" a="1"/>
  <c r="PF12" i="11" s="1"/>
  <c r="PB12" i="11" a="1"/>
  <c r="PB12" i="11" s="1"/>
  <c r="OX12" i="11" a="1"/>
  <c r="OX12" i="11" s="1"/>
  <c r="OT12" i="11" a="1"/>
  <c r="OT12" i="11" s="1"/>
  <c r="OP12" i="11" a="1"/>
  <c r="OP12" i="11" s="1"/>
  <c r="OL12" i="11" a="1"/>
  <c r="OL12" i="11" s="1"/>
  <c r="OH12" i="11" a="1"/>
  <c r="OH12" i="11" s="1"/>
  <c r="OD12" i="11" a="1"/>
  <c r="OD12" i="11" s="1"/>
  <c r="NZ12" i="11" a="1"/>
  <c r="NZ12" i="11" s="1"/>
  <c r="NV12" i="11" a="1"/>
  <c r="NV12" i="11" s="1"/>
  <c r="NR12" i="11" a="1"/>
  <c r="NR12" i="11" s="1"/>
  <c r="NN12" i="11" a="1"/>
  <c r="NN12" i="11" s="1"/>
  <c r="NJ12" i="11" a="1"/>
  <c r="NJ12" i="11" s="1"/>
  <c r="NF12" i="11" a="1"/>
  <c r="NF12" i="11" s="1"/>
  <c r="NB12" i="11" a="1"/>
  <c r="NB12" i="11" s="1"/>
  <c r="MX12" i="11" a="1"/>
  <c r="MX12" i="11" s="1"/>
  <c r="MT12" i="11" a="1"/>
  <c r="MT12" i="11" s="1"/>
  <c r="MP12" i="11" a="1"/>
  <c r="MP12" i="11" s="1"/>
  <c r="ML12" i="11" a="1"/>
  <c r="ML12" i="11" s="1"/>
  <c r="MH12" i="11" a="1"/>
  <c r="MH12" i="11" s="1"/>
  <c r="MD12" i="11" a="1"/>
  <c r="MD12" i="11" s="1"/>
  <c r="LZ12" i="11" a="1"/>
  <c r="LZ12" i="11" s="1"/>
  <c r="LV12" i="11" a="1"/>
  <c r="LV12" i="11" s="1"/>
  <c r="LR12" i="11" a="1"/>
  <c r="LR12" i="11" s="1"/>
  <c r="LN12" i="11" a="1"/>
  <c r="LN12" i="11" s="1"/>
  <c r="LJ12" i="11" a="1"/>
  <c r="LJ12" i="11" s="1"/>
  <c r="LF12" i="11" a="1"/>
  <c r="LF12" i="11" s="1"/>
  <c r="LB12" i="11" a="1"/>
  <c r="LB12" i="11" s="1"/>
  <c r="KX12" i="11" a="1"/>
  <c r="KX12" i="11" s="1"/>
  <c r="KT12" i="11" a="1"/>
  <c r="KT12" i="11" s="1"/>
  <c r="KP12" i="11" a="1"/>
  <c r="KP12" i="11" s="1"/>
  <c r="KL12" i="11" a="1"/>
  <c r="KL12" i="11" s="1"/>
  <c r="KH12" i="11" a="1"/>
  <c r="KH12" i="11" s="1"/>
  <c r="KD12" i="11" a="1"/>
  <c r="KD12" i="11" s="1"/>
  <c r="JZ12" i="11" a="1"/>
  <c r="JZ12" i="11" s="1"/>
  <c r="JV12" i="11" a="1"/>
  <c r="JV12" i="11" s="1"/>
  <c r="JR12" i="11" a="1"/>
  <c r="JR12" i="11" s="1"/>
  <c r="JN12" i="11" a="1"/>
  <c r="JN12" i="11" s="1"/>
  <c r="JJ12" i="11" a="1"/>
  <c r="JJ12" i="11" s="1"/>
  <c r="JF12" i="11" a="1"/>
  <c r="JF12" i="11" s="1"/>
  <c r="JB12" i="11" a="1"/>
  <c r="JB12" i="11" s="1"/>
  <c r="IX12" i="11" a="1"/>
  <c r="IX12" i="11" s="1"/>
  <c r="IT12" i="11" a="1"/>
  <c r="IT12" i="11" s="1"/>
  <c r="IP12" i="11" a="1"/>
  <c r="IP12" i="11" s="1"/>
  <c r="IL12" i="11" a="1"/>
  <c r="IL12" i="11" s="1"/>
  <c r="IH12" i="11" a="1"/>
  <c r="IH12" i="11" s="1"/>
  <c r="ID12" i="11" a="1"/>
  <c r="ID12" i="11" s="1"/>
  <c r="HZ12" i="11" a="1"/>
  <c r="HZ12" i="11" s="1"/>
  <c r="HV12" i="11" a="1"/>
  <c r="HV12" i="11" s="1"/>
  <c r="HR12" i="11" a="1"/>
  <c r="HR12" i="11" s="1"/>
  <c r="HN12" i="11" a="1"/>
  <c r="HN12" i="11" s="1"/>
  <c r="HJ12" i="11" a="1"/>
  <c r="HJ12" i="11" s="1"/>
  <c r="HF12" i="11" a="1"/>
  <c r="HF12" i="11" s="1"/>
  <c r="HB12" i="11" a="1"/>
  <c r="HB12" i="11" s="1"/>
  <c r="GX12" i="11" a="1"/>
  <c r="GX12" i="11" s="1"/>
  <c r="GT12" i="11" a="1"/>
  <c r="GT12" i="11" s="1"/>
  <c r="GP12" i="11" a="1"/>
  <c r="GP12" i="11" s="1"/>
  <c r="GL12" i="11" a="1"/>
  <c r="GL12" i="11" s="1"/>
  <c r="GH12" i="11" a="1"/>
  <c r="GH12" i="11" s="1"/>
  <c r="GD12" i="11" a="1"/>
  <c r="GD12" i="11" s="1"/>
  <c r="FZ12" i="11" a="1"/>
  <c r="FZ12" i="11" s="1"/>
  <c r="FV12" i="11" a="1"/>
  <c r="FV12" i="11" s="1"/>
  <c r="SS12" i="11" a="1"/>
  <c r="SS12" i="11" s="1"/>
  <c r="SO12" i="11" a="1"/>
  <c r="SO12" i="11" s="1"/>
  <c r="SK12" i="11" a="1"/>
  <c r="SK12" i="11" s="1"/>
  <c r="SG12" i="11" a="1"/>
  <c r="SG12" i="11" s="1"/>
  <c r="SC12" i="11" a="1"/>
  <c r="SC12" i="11" s="1"/>
  <c r="RY12" i="11" a="1"/>
  <c r="RY12" i="11" s="1"/>
  <c r="RU12" i="11" a="1"/>
  <c r="RU12" i="11" s="1"/>
  <c r="RQ12" i="11" a="1"/>
  <c r="RQ12" i="11" s="1"/>
  <c r="RM12" i="11" a="1"/>
  <c r="RM12" i="11" s="1"/>
  <c r="RI12" i="11" a="1"/>
  <c r="RI12" i="11" s="1"/>
  <c r="RE12" i="11" a="1"/>
  <c r="RE12" i="11" s="1"/>
  <c r="RA12" i="11" a="1"/>
  <c r="RA12" i="11" s="1"/>
  <c r="QW12" i="11" a="1"/>
  <c r="QW12" i="11" s="1"/>
  <c r="QS12" i="11" a="1"/>
  <c r="QS12" i="11" s="1"/>
  <c r="QO12" i="11" a="1"/>
  <c r="QO12" i="11" s="1"/>
  <c r="QK12" i="11" a="1"/>
  <c r="QK12" i="11" s="1"/>
  <c r="QG12" i="11" a="1"/>
  <c r="QG12" i="11" s="1"/>
  <c r="QC12" i="11" a="1"/>
  <c r="QC12" i="11" s="1"/>
  <c r="PY12" i="11" a="1"/>
  <c r="PY12" i="11" s="1"/>
  <c r="PU12" i="11" a="1"/>
  <c r="PU12" i="11" s="1"/>
  <c r="PQ12" i="11" a="1"/>
  <c r="PQ12" i="11" s="1"/>
  <c r="PM12" i="11" a="1"/>
  <c r="PM12" i="11" s="1"/>
  <c r="PI12" i="11" a="1"/>
  <c r="PI12" i="11" s="1"/>
  <c r="PE12" i="11" a="1"/>
  <c r="PE12" i="11" s="1"/>
  <c r="PA12" i="11" a="1"/>
  <c r="PA12" i="11" s="1"/>
  <c r="OW12" i="11" a="1"/>
  <c r="OW12" i="11" s="1"/>
  <c r="OS12" i="11" a="1"/>
  <c r="OS12" i="11" s="1"/>
  <c r="OO12" i="11" a="1"/>
  <c r="OO12" i="11" s="1"/>
  <c r="OK12" i="11" a="1"/>
  <c r="OK12" i="11" s="1"/>
  <c r="OG12" i="11" a="1"/>
  <c r="OG12" i="11" s="1"/>
  <c r="OC12" i="11" a="1"/>
  <c r="OC12" i="11" s="1"/>
  <c r="NY12" i="11" a="1"/>
  <c r="NY12" i="11" s="1"/>
  <c r="NU12" i="11" a="1"/>
  <c r="NU12" i="11" s="1"/>
  <c r="NQ12" i="11" a="1"/>
  <c r="NQ12" i="11" s="1"/>
  <c r="NM12" i="11" a="1"/>
  <c r="NM12" i="11" s="1"/>
  <c r="NI12" i="11" a="1"/>
  <c r="NI12" i="11" s="1"/>
  <c r="NE12" i="11" a="1"/>
  <c r="NE12" i="11" s="1"/>
  <c r="NA12" i="11" a="1"/>
  <c r="NA12" i="11" s="1"/>
  <c r="MW12" i="11" a="1"/>
  <c r="MW12" i="11" s="1"/>
  <c r="MS12" i="11" a="1"/>
  <c r="MS12" i="11" s="1"/>
  <c r="MO12" i="11" a="1"/>
  <c r="MO12" i="11" s="1"/>
  <c r="MK12" i="11" a="1"/>
  <c r="MK12" i="11" s="1"/>
  <c r="MG12" i="11" a="1"/>
  <c r="MG12" i="11" s="1"/>
  <c r="MC12" i="11" a="1"/>
  <c r="MC12" i="11" s="1"/>
  <c r="LY12" i="11" a="1"/>
  <c r="LY12" i="11" s="1"/>
  <c r="LU12" i="11" a="1"/>
  <c r="LU12" i="11" s="1"/>
  <c r="LQ12" i="11" a="1"/>
  <c r="LQ12" i="11" s="1"/>
  <c r="LM12" i="11" a="1"/>
  <c r="LM12" i="11" s="1"/>
  <c r="LI12" i="11" a="1"/>
  <c r="LI12" i="11" s="1"/>
  <c r="LE12" i="11" a="1"/>
  <c r="LE12" i="11" s="1"/>
  <c r="LA12" i="11" a="1"/>
  <c r="LA12" i="11" s="1"/>
  <c r="KW12" i="11" a="1"/>
  <c r="KW12" i="11" s="1"/>
  <c r="KS12" i="11" a="1"/>
  <c r="KS12" i="11" s="1"/>
  <c r="KO12" i="11" a="1"/>
  <c r="KO12" i="11" s="1"/>
  <c r="KK12" i="11" a="1"/>
  <c r="KK12" i="11" s="1"/>
  <c r="KG12" i="11" a="1"/>
  <c r="KG12" i="11" s="1"/>
  <c r="KC12" i="11" a="1"/>
  <c r="KC12" i="11" s="1"/>
  <c r="JY12" i="11" a="1"/>
  <c r="JY12" i="11" s="1"/>
  <c r="JU12" i="11" a="1"/>
  <c r="JU12" i="11" s="1"/>
  <c r="JQ12" i="11" a="1"/>
  <c r="JQ12" i="11" s="1"/>
  <c r="JM12" i="11" a="1"/>
  <c r="JM12" i="11" s="1"/>
  <c r="JI12" i="11" a="1"/>
  <c r="JI12" i="11" s="1"/>
  <c r="JE12" i="11" a="1"/>
  <c r="JE12" i="11" s="1"/>
  <c r="JA12" i="11" a="1"/>
  <c r="JA12" i="11" s="1"/>
  <c r="IW12" i="11" a="1"/>
  <c r="IW12" i="11" s="1"/>
  <c r="IS12" i="11" a="1"/>
  <c r="IS12" i="11" s="1"/>
  <c r="IO12" i="11" a="1"/>
  <c r="IO12" i="11" s="1"/>
  <c r="IK12" i="11" a="1"/>
  <c r="IK12" i="11" s="1"/>
  <c r="IG12" i="11" a="1"/>
  <c r="IG12" i="11" s="1"/>
  <c r="IC12" i="11" a="1"/>
  <c r="IC12" i="11" s="1"/>
  <c r="HY12" i="11" a="1"/>
  <c r="HY12" i="11" s="1"/>
  <c r="HU12" i="11" a="1"/>
  <c r="HU12" i="11" s="1"/>
  <c r="HQ12" i="11" a="1"/>
  <c r="HQ12" i="11" s="1"/>
  <c r="HM12" i="11" a="1"/>
  <c r="HM12" i="11" s="1"/>
  <c r="HI12" i="11" a="1"/>
  <c r="HI12" i="11" s="1"/>
  <c r="HE12" i="11" a="1"/>
  <c r="HE12" i="11" s="1"/>
  <c r="HA12" i="11" a="1"/>
  <c r="HA12" i="11" s="1"/>
  <c r="GW12" i="11" a="1"/>
  <c r="GW12" i="11" s="1"/>
  <c r="GS12" i="11" a="1"/>
  <c r="GS12" i="11" s="1"/>
  <c r="GO12" i="11" a="1"/>
  <c r="GO12" i="11" s="1"/>
  <c r="GK12" i="11" a="1"/>
  <c r="GK12" i="11" s="1"/>
  <c r="GG12" i="11" a="1"/>
  <c r="GG12" i="11" s="1"/>
  <c r="GC12" i="11" a="1"/>
  <c r="GC12" i="11" s="1"/>
  <c r="FY12" i="11" a="1"/>
  <c r="FY12" i="11" s="1"/>
  <c r="FU12" i="11" a="1"/>
  <c r="FU12" i="11" s="1"/>
  <c r="RK12" i="11" a="1"/>
  <c r="RK12" i="11" s="1"/>
  <c r="RD12" i="11" a="1"/>
  <c r="RD12" i="11" s="1"/>
  <c r="QE12" i="11" a="1"/>
  <c r="QE12" i="11" s="1"/>
  <c r="PX12" i="11" a="1"/>
  <c r="PX12" i="11" s="1"/>
  <c r="OY12" i="11" a="1"/>
  <c r="OY12" i="11" s="1"/>
  <c r="OR12" i="11" a="1"/>
  <c r="OR12" i="11" s="1"/>
  <c r="NS12" i="11" a="1"/>
  <c r="NS12" i="11" s="1"/>
  <c r="NL12" i="11" a="1"/>
  <c r="NL12" i="11" s="1"/>
  <c r="MM12" i="11" a="1"/>
  <c r="MM12" i="11" s="1"/>
  <c r="MF12" i="11" a="1"/>
  <c r="MF12" i="11" s="1"/>
  <c r="LG12" i="11" a="1"/>
  <c r="LG12" i="11" s="1"/>
  <c r="KZ12" i="11" a="1"/>
  <c r="KZ12" i="11" s="1"/>
  <c r="KA12" i="11" a="1"/>
  <c r="KA12" i="11" s="1"/>
  <c r="JT12" i="11" a="1"/>
  <c r="JT12" i="11" s="1"/>
  <c r="IU12" i="11" a="1"/>
  <c r="IU12" i="11" s="1"/>
  <c r="IN12" i="11" a="1"/>
  <c r="IN12" i="11" s="1"/>
  <c r="HO12" i="11" a="1"/>
  <c r="HO12" i="11" s="1"/>
  <c r="HH12" i="11" a="1"/>
  <c r="HH12" i="11" s="1"/>
  <c r="GI12" i="11" a="1"/>
  <c r="GI12" i="11" s="1"/>
  <c r="GB12" i="11" a="1"/>
  <c r="GB12" i="11" s="1"/>
  <c r="FQ12" i="11" a="1"/>
  <c r="FQ12" i="11" s="1"/>
  <c r="FM12" i="11" a="1"/>
  <c r="FM12" i="11" s="1"/>
  <c r="FI12" i="11" a="1"/>
  <c r="FI12" i="11" s="1"/>
  <c r="FE12" i="11" a="1"/>
  <c r="FE12" i="11" s="1"/>
  <c r="FA12" i="11" a="1"/>
  <c r="FA12" i="11" s="1"/>
  <c r="EW12" i="11" a="1"/>
  <c r="EW12" i="11" s="1"/>
  <c r="ES12" i="11" a="1"/>
  <c r="ES12" i="11" s="1"/>
  <c r="EO12" i="11" a="1"/>
  <c r="EO12" i="11" s="1"/>
  <c r="EK12" i="11" a="1"/>
  <c r="EK12" i="11" s="1"/>
  <c r="EG12" i="11" a="1"/>
  <c r="EG12" i="11" s="1"/>
  <c r="EC12" i="11" a="1"/>
  <c r="EC12" i="11" s="1"/>
  <c r="DY12" i="11" a="1"/>
  <c r="DY12" i="11" s="1"/>
  <c r="DU12" i="11" a="1"/>
  <c r="DU12" i="11" s="1"/>
  <c r="DQ12" i="11" a="1"/>
  <c r="DQ12" i="11" s="1"/>
  <c r="DM12" i="11" a="1"/>
  <c r="DM12" i="11" s="1"/>
  <c r="DI12" i="11" a="1"/>
  <c r="DI12" i="11" s="1"/>
  <c r="DE12" i="11" a="1"/>
  <c r="DE12" i="11" s="1"/>
  <c r="DA12" i="11" a="1"/>
  <c r="DA12" i="11" s="1"/>
  <c r="CW12" i="11" a="1"/>
  <c r="CW12" i="11" s="1"/>
  <c r="CS12" i="11" a="1"/>
  <c r="CS12" i="11" s="1"/>
  <c r="CO12" i="11" a="1"/>
  <c r="CO12" i="11" s="1"/>
  <c r="CK12" i="11" a="1"/>
  <c r="CK12" i="11" s="1"/>
  <c r="CG12" i="11" a="1"/>
  <c r="CG12" i="11" s="1"/>
  <c r="CC12" i="11" a="1"/>
  <c r="CC12" i="11" s="1"/>
  <c r="BY12" i="11" a="1"/>
  <c r="BY12" i="11" s="1"/>
  <c r="BU12" i="11" a="1"/>
  <c r="BU12" i="11" s="1"/>
  <c r="BQ12" i="11" a="1"/>
  <c r="BQ12" i="11" s="1"/>
  <c r="BM12" i="11" a="1"/>
  <c r="BM12" i="11" s="1"/>
  <c r="BI12" i="11" a="1"/>
  <c r="BI12" i="11" s="1"/>
  <c r="BE12" i="11" a="1"/>
  <c r="BE12" i="11" s="1"/>
  <c r="BA12" i="11" a="1"/>
  <c r="BA12" i="11" s="1"/>
  <c r="AW12" i="11" a="1"/>
  <c r="AW12" i="11" s="1"/>
  <c r="AS12" i="11" a="1"/>
  <c r="AS12" i="11" s="1"/>
  <c r="AO12" i="11" a="1"/>
  <c r="AO12" i="11" s="1"/>
  <c r="AK12" i="11" a="1"/>
  <c r="AK12" i="11" s="1"/>
  <c r="AG12" i="11" a="1"/>
  <c r="AG12" i="11" s="1"/>
  <c r="AC12" i="11" a="1"/>
  <c r="AC12" i="11" s="1"/>
  <c r="Y12" i="11" a="1"/>
  <c r="Y12" i="11" s="1"/>
  <c r="U12" i="11" a="1"/>
  <c r="U12" i="11" s="1"/>
  <c r="Q12" i="11" a="1"/>
  <c r="Q12" i="11" s="1"/>
  <c r="M12" i="11" a="1"/>
  <c r="M12" i="11" s="1"/>
  <c r="I12" i="11" a="1"/>
  <c r="I12" i="11" s="1"/>
  <c r="SM12" i="11" a="1"/>
  <c r="SM12" i="11" s="1"/>
  <c r="SE12" i="11" a="1"/>
  <c r="SE12" i="11" s="1"/>
  <c r="RW12" i="11" a="1"/>
  <c r="RW12" i="11" s="1"/>
  <c r="RO12" i="11" a="1"/>
  <c r="RO12" i="11" s="1"/>
  <c r="RH12" i="11" a="1"/>
  <c r="RH12" i="11" s="1"/>
  <c r="QI12" i="11" a="1"/>
  <c r="QI12" i="11" s="1"/>
  <c r="QB12" i="11" a="1"/>
  <c r="QB12" i="11" s="1"/>
  <c r="PC12" i="11" a="1"/>
  <c r="PC12" i="11" s="1"/>
  <c r="OV12" i="11" a="1"/>
  <c r="OV12" i="11" s="1"/>
  <c r="NW12" i="11" a="1"/>
  <c r="NW12" i="11" s="1"/>
  <c r="NP12" i="11" a="1"/>
  <c r="NP12" i="11" s="1"/>
  <c r="MQ12" i="11" a="1"/>
  <c r="MQ12" i="11" s="1"/>
  <c r="MJ12" i="11" a="1"/>
  <c r="MJ12" i="11" s="1"/>
  <c r="LK12" i="11" a="1"/>
  <c r="LK12" i="11" s="1"/>
  <c r="LD12" i="11" a="1"/>
  <c r="LD12" i="11" s="1"/>
  <c r="KE12" i="11" a="1"/>
  <c r="KE12" i="11" s="1"/>
  <c r="JX12" i="11" a="1"/>
  <c r="JX12" i="11" s="1"/>
  <c r="IY12" i="11" a="1"/>
  <c r="IY12" i="11" s="1"/>
  <c r="IR12" i="11" a="1"/>
  <c r="IR12" i="11" s="1"/>
  <c r="HS12" i="11" a="1"/>
  <c r="HS12" i="11" s="1"/>
  <c r="HL12" i="11" a="1"/>
  <c r="HL12" i="11" s="1"/>
  <c r="GM12" i="11" a="1"/>
  <c r="GM12" i="11" s="1"/>
  <c r="GF12" i="11" a="1"/>
  <c r="GF12" i="11" s="1"/>
  <c r="SB12" i="11" a="1"/>
  <c r="SB12" i="11" s="1"/>
  <c r="RS12" i="11" a="1"/>
  <c r="RS12" i="11" s="1"/>
  <c r="QZ12" i="11" a="1"/>
  <c r="QZ12" i="11" s="1"/>
  <c r="QR12" i="11" a="1"/>
  <c r="QR12" i="11" s="1"/>
  <c r="QA12" i="11" a="1"/>
  <c r="QA12" i="11" s="1"/>
  <c r="PS12" i="11" a="1"/>
  <c r="PS12" i="11" s="1"/>
  <c r="OJ12" i="11" a="1"/>
  <c r="OJ12" i="11" s="1"/>
  <c r="NK12" i="11" a="1"/>
  <c r="NK12" i="11" s="1"/>
  <c r="MB12" i="11" a="1"/>
  <c r="MB12" i="11" s="1"/>
  <c r="LT12" i="11" a="1"/>
  <c r="LT12" i="11" s="1"/>
  <c r="LC12" i="11" a="1"/>
  <c r="LC12" i="11" s="1"/>
  <c r="KU12" i="11" a="1"/>
  <c r="KU12" i="11" s="1"/>
  <c r="JL12" i="11" a="1"/>
  <c r="JL12" i="11" s="1"/>
  <c r="IM12" i="11" a="1"/>
  <c r="IM12" i="11" s="1"/>
  <c r="HD12" i="11" a="1"/>
  <c r="HD12" i="11" s="1"/>
  <c r="GV12" i="11" a="1"/>
  <c r="GV12" i="11" s="1"/>
  <c r="GE12" i="11" a="1"/>
  <c r="GE12" i="11" s="1"/>
  <c r="FW12" i="11" a="1"/>
  <c r="FW12" i="11" s="1"/>
  <c r="FP12" i="11" a="1"/>
  <c r="FP12" i="11" s="1"/>
  <c r="EZ12" i="11" a="1"/>
  <c r="EZ12" i="11" s="1"/>
  <c r="EJ12" i="11" a="1"/>
  <c r="EJ12" i="11" s="1"/>
  <c r="DT12" i="11" a="1"/>
  <c r="DT12" i="11" s="1"/>
  <c r="DD12" i="11" a="1"/>
  <c r="DD12" i="11" s="1"/>
  <c r="CN12" i="11" a="1"/>
  <c r="CN12" i="11" s="1"/>
  <c r="BX12" i="11" a="1"/>
  <c r="BX12" i="11" s="1"/>
  <c r="BH12" i="11" a="1"/>
  <c r="BH12" i="11" s="1"/>
  <c r="AR12" i="11" a="1"/>
  <c r="AR12" i="11" s="1"/>
  <c r="AI12" i="11" a="1"/>
  <c r="AI12" i="11" s="1"/>
  <c r="Z12" i="11" a="1"/>
  <c r="Z12" i="11" s="1"/>
  <c r="L12" i="11" a="1"/>
  <c r="L12" i="11" s="1"/>
  <c r="SJ12" i="11" a="1"/>
  <c r="SJ12" i="11" s="1"/>
  <c r="SA12" i="11" a="1"/>
  <c r="SA12" i="11" s="1"/>
  <c r="RG12" i="11" a="1"/>
  <c r="RG12" i="11" s="1"/>
  <c r="QY12" i="11" a="1"/>
  <c r="QY12" i="11" s="1"/>
  <c r="PP12" i="11" a="1"/>
  <c r="PP12" i="11" s="1"/>
  <c r="OQ12" i="11" a="1"/>
  <c r="OQ12" i="11" s="1"/>
  <c r="NH12" i="11" a="1"/>
  <c r="NH12" i="11" s="1"/>
  <c r="MZ12" i="11" a="1"/>
  <c r="MZ12" i="11" s="1"/>
  <c r="MI12" i="11" a="1"/>
  <c r="MI12" i="11" s="1"/>
  <c r="MA12" i="11" a="1"/>
  <c r="MA12" i="11" s="1"/>
  <c r="KR12" i="11" a="1"/>
  <c r="KR12" i="11" s="1"/>
  <c r="JS12" i="11" a="1"/>
  <c r="JS12" i="11" s="1"/>
  <c r="IJ12" i="11" a="1"/>
  <c r="IJ12" i="11" s="1"/>
  <c r="IB12" i="11" a="1"/>
  <c r="IB12" i="11" s="1"/>
  <c r="HK12" i="11" a="1"/>
  <c r="HK12" i="11" s="1"/>
  <c r="HC12" i="11" a="1"/>
  <c r="HC12" i="11" s="1"/>
  <c r="FT12" i="11" a="1"/>
  <c r="FT12" i="11" s="1"/>
  <c r="FD12" i="11" a="1"/>
  <c r="FD12" i="11" s="1"/>
  <c r="EN12" i="11" a="1"/>
  <c r="EN12" i="11" s="1"/>
  <c r="DX12" i="11" a="1"/>
  <c r="DX12" i="11" s="1"/>
  <c r="DH12" i="11" a="1"/>
  <c r="DH12" i="11" s="1"/>
  <c r="CR12" i="11" a="1"/>
  <c r="CR12" i="11" s="1"/>
  <c r="CB12" i="11" a="1"/>
  <c r="CB12" i="11" s="1"/>
  <c r="BL12" i="11" a="1"/>
  <c r="BL12" i="11" s="1"/>
  <c r="AV12" i="11" a="1"/>
  <c r="AV12" i="11" s="1"/>
  <c r="AQ12" i="11" a="1"/>
  <c r="AQ12" i="11" s="1"/>
  <c r="AH12" i="11" a="1"/>
  <c r="AH12" i="11" s="1"/>
  <c r="T12" i="11" a="1"/>
  <c r="T12" i="11" s="1"/>
  <c r="K12" i="11" a="1"/>
  <c r="K12" i="11" s="1"/>
  <c r="RX12" i="11" a="1"/>
  <c r="RX12" i="11" s="1"/>
  <c r="QN12" i="11" a="1"/>
  <c r="QN12" i="11" s="1"/>
  <c r="PO12" i="11" a="1"/>
  <c r="PO12" i="11" s="1"/>
  <c r="PG12" i="11" a="1"/>
  <c r="PG12" i="11" s="1"/>
  <c r="NX12" i="11" a="1"/>
  <c r="NX12" i="11" s="1"/>
  <c r="QF12" i="11" a="1"/>
  <c r="QF12" i="11" s="1"/>
  <c r="R12" i="11" a="1"/>
  <c r="R12" i="11" s="1"/>
  <c r="AD12" i="11" a="1"/>
  <c r="AD12" i="11" s="1"/>
  <c r="AP12" i="11" a="1"/>
  <c r="AP12" i="11" s="1"/>
  <c r="BD12" i="11" a="1"/>
  <c r="BD12" i="11" s="1"/>
  <c r="BR12" i="11" a="1"/>
  <c r="BR12" i="11" s="1"/>
  <c r="CM12" i="11" a="1"/>
  <c r="CM12" i="11" s="1"/>
  <c r="DP12" i="11" a="1"/>
  <c r="DP12" i="11" s="1"/>
  <c r="ED12" i="11" a="1"/>
  <c r="ED12" i="11" s="1"/>
  <c r="ER12" i="11" a="1"/>
  <c r="ER12" i="11" s="1"/>
  <c r="EY12" i="11" a="1"/>
  <c r="EY12" i="11" s="1"/>
  <c r="LX12" i="11" a="1"/>
  <c r="LX12" i="11" s="1"/>
  <c r="NG12" i="11" a="1"/>
  <c r="NG12" i="11" s="1"/>
  <c r="PT12" i="11" a="1"/>
  <c r="PT12" i="11" s="1"/>
  <c r="X12" i="11" a="1"/>
  <c r="X12" i="11" s="1"/>
  <c r="AE12" i="11" a="1"/>
  <c r="AE12" i="11" s="1"/>
  <c r="AX12" i="11" a="1"/>
  <c r="AX12" i="11" s="1"/>
  <c r="BK12" i="11" a="1"/>
  <c r="BK12" i="11" s="1"/>
  <c r="BS12" i="11" a="1"/>
  <c r="BS12" i="11" s="1"/>
  <c r="BZ12" i="11" a="1"/>
  <c r="BZ12" i="11" s="1"/>
  <c r="CU12" i="11" a="1"/>
  <c r="CU12" i="11" s="1"/>
  <c r="DB12" i="11" a="1"/>
  <c r="DB12" i="11" s="1"/>
  <c r="DJ12" i="11" a="1"/>
  <c r="DJ12" i="11" s="1"/>
  <c r="DW12" i="11" a="1"/>
  <c r="DW12" i="11" s="1"/>
  <c r="EE12" i="11" a="1"/>
  <c r="EE12" i="11" s="1"/>
  <c r="EL12" i="11" a="1"/>
  <c r="EL12" i="11" s="1"/>
  <c r="FG12" i="11" a="1"/>
  <c r="FG12" i="11" s="1"/>
  <c r="FN12" i="11" a="1"/>
  <c r="FN12" i="11" s="1"/>
  <c r="GR12" i="11" a="1"/>
  <c r="GR12" i="11" s="1"/>
  <c r="HP12" i="11" a="1"/>
  <c r="HP12" i="11" s="1"/>
  <c r="IA12" i="11" a="1"/>
  <c r="IA12" i="11" s="1"/>
  <c r="KF12" i="11" a="1"/>
  <c r="KF12" i="11" s="1"/>
  <c r="KQ12" i="11" a="1"/>
  <c r="KQ12" i="11" s="1"/>
  <c r="LO12" i="11" a="1"/>
  <c r="LO12" i="11" s="1"/>
  <c r="MV12" i="11" a="1"/>
  <c r="MV12" i="11" s="1"/>
  <c r="NT12" i="11" a="1"/>
  <c r="NT12" i="11" s="1"/>
  <c r="OF12" i="11" a="1"/>
  <c r="OF12" i="11" s="1"/>
  <c r="OU12" i="11" a="1"/>
  <c r="OU12" i="11" s="1"/>
  <c r="PH12" i="11" a="1"/>
  <c r="PH12" i="11" s="1"/>
  <c r="QJ12" i="11" a="1"/>
  <c r="QJ12" i="11" s="1"/>
  <c r="QV12" i="11" a="1"/>
  <c r="QV12" i="11" s="1"/>
  <c r="H12" i="11" a="1"/>
  <c r="H12" i="11" s="1"/>
  <c r="N12" i="11" a="1"/>
  <c r="N12" i="11" s="1"/>
  <c r="AF12" i="11" a="1"/>
  <c r="AF12" i="11" s="1"/>
  <c r="AL12" i="11" a="1"/>
  <c r="AL12" i="11" s="1"/>
  <c r="AY12" i="11" a="1"/>
  <c r="AY12" i="11" s="1"/>
  <c r="BF12" i="11" a="1"/>
  <c r="BF12" i="11" s="1"/>
  <c r="BN12" i="11" a="1"/>
  <c r="BN12" i="11" s="1"/>
  <c r="CA12" i="11" a="1"/>
  <c r="CA12" i="11" s="1"/>
  <c r="CI12" i="11" a="1"/>
  <c r="CI12" i="11" s="1"/>
  <c r="CP12" i="11" a="1"/>
  <c r="CP12" i="11" s="1"/>
  <c r="DK12" i="11" a="1"/>
  <c r="DK12" i="11" s="1"/>
  <c r="DR12" i="11" a="1"/>
  <c r="DR12" i="11" s="1"/>
  <c r="DZ12" i="11" a="1"/>
  <c r="DZ12" i="11" s="1"/>
  <c r="EM12" i="11" a="1"/>
  <c r="EM12" i="11" s="1"/>
  <c r="EU12" i="11" a="1"/>
  <c r="EU12" i="11" s="1"/>
  <c r="FB12" i="11" a="1"/>
  <c r="FB12" i="11" s="1"/>
  <c r="GJ12" i="11" a="1"/>
  <c r="GJ12" i="11" s="1"/>
  <c r="IE12" i="11" a="1"/>
  <c r="IE12" i="11" s="1"/>
  <c r="IZ12" i="11" a="1"/>
  <c r="IZ12" i="11" s="1"/>
  <c r="KI12" i="11" a="1"/>
  <c r="KI12" i="11" s="1"/>
  <c r="LP12" i="11" a="1"/>
  <c r="LP12" i="11" s="1"/>
  <c r="MN12" i="11" a="1"/>
  <c r="MN12" i="11" s="1"/>
  <c r="MY12" i="11" a="1"/>
  <c r="MY12" i="11" s="1"/>
  <c r="PL12" i="11" a="1"/>
  <c r="PL12" i="11" s="1"/>
  <c r="QM12" i="11" a="1"/>
  <c r="QM12" i="11" s="1"/>
  <c r="C20" i="11"/>
  <c r="C18" i="11"/>
  <c r="G4" i="11" l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CC4" i="11" s="1"/>
  <c r="CD4" i="11" s="1"/>
  <c r="CE4" i="11" s="1"/>
  <c r="CF4" i="11" s="1"/>
  <c r="CG4" i="11" s="1"/>
  <c r="CH4" i="11" s="1"/>
  <c r="CI4" i="11" s="1"/>
  <c r="CJ4" i="11" s="1"/>
  <c r="CK4" i="11" s="1"/>
  <c r="CL4" i="11" s="1"/>
  <c r="CM4" i="11" s="1"/>
  <c r="CN4" i="11" s="1"/>
  <c r="CO4" i="11" s="1"/>
  <c r="CP4" i="11" s="1"/>
  <c r="CQ4" i="11" s="1"/>
  <c r="CR4" i="11" s="1"/>
  <c r="CS4" i="11" s="1"/>
  <c r="CT4" i="11" s="1"/>
  <c r="CU4" i="11" s="1"/>
  <c r="CV4" i="11" s="1"/>
  <c r="CW4" i="11" s="1"/>
  <c r="CX4" i="11" s="1"/>
  <c r="CY4" i="11" s="1"/>
  <c r="CZ4" i="11" s="1"/>
  <c r="DA4" i="11" s="1"/>
  <c r="DB4" i="11" s="1"/>
  <c r="DC4" i="11" s="1"/>
  <c r="DD4" i="11" s="1"/>
  <c r="DE4" i="11" s="1"/>
  <c r="DF4" i="11" s="1"/>
  <c r="DG4" i="11" s="1"/>
  <c r="DH4" i="11" s="1"/>
  <c r="DI4" i="11" s="1"/>
  <c r="DJ4" i="11" s="1"/>
  <c r="DK4" i="11" s="1"/>
  <c r="DL4" i="11" s="1"/>
  <c r="DM4" i="11" s="1"/>
  <c r="DN4" i="11" s="1"/>
  <c r="DO4" i="11" s="1"/>
  <c r="DP4" i="11" s="1"/>
  <c r="DQ4" i="11" s="1"/>
  <c r="DR4" i="11" s="1"/>
  <c r="DS4" i="11" s="1"/>
  <c r="DT4" i="11" s="1"/>
  <c r="DU4" i="11" s="1"/>
  <c r="DV4" i="11" s="1"/>
  <c r="DW4" i="11" s="1"/>
  <c r="DX4" i="11" s="1"/>
  <c r="DY4" i="11" s="1"/>
  <c r="DZ4" i="11" s="1"/>
  <c r="EA4" i="11" s="1"/>
  <c r="EB4" i="11" s="1"/>
  <c r="EC4" i="11" s="1"/>
  <c r="ED4" i="11" s="1"/>
  <c r="EE4" i="11" s="1"/>
  <c r="EF4" i="11" s="1"/>
  <c r="EG4" i="11" s="1"/>
  <c r="EH4" i="11" s="1"/>
  <c r="EI4" i="11" s="1"/>
  <c r="EJ4" i="11" s="1"/>
  <c r="EK4" i="11" s="1"/>
  <c r="EL4" i="11" s="1"/>
  <c r="EM4" i="11" s="1"/>
  <c r="EN4" i="11" s="1"/>
  <c r="EO4" i="11" s="1"/>
  <c r="EP4" i="11" s="1"/>
  <c r="EQ4" i="11" s="1"/>
  <c r="ER4" i="11" s="1"/>
  <c r="ES4" i="11" s="1"/>
  <c r="ET4" i="11" s="1"/>
  <c r="EU4" i="11" s="1"/>
  <c r="EV4" i="11" s="1"/>
  <c r="EW4" i="11" s="1"/>
  <c r="EX4" i="11" s="1"/>
  <c r="EY4" i="11" s="1"/>
  <c r="EZ4" i="11" s="1"/>
  <c r="FA4" i="11" s="1"/>
  <c r="FB4" i="11" s="1"/>
  <c r="FC4" i="11" s="1"/>
  <c r="FD4" i="11" s="1"/>
  <c r="FE4" i="11" s="1"/>
  <c r="FF4" i="11" s="1"/>
  <c r="FG4" i="11" s="1"/>
  <c r="FH4" i="11" s="1"/>
  <c r="FI4" i="11" s="1"/>
  <c r="FJ4" i="11" s="1"/>
  <c r="FK4" i="11" s="1"/>
  <c r="FL4" i="11" s="1"/>
  <c r="FM4" i="11" s="1"/>
  <c r="FN4" i="11" s="1"/>
  <c r="FO4" i="11" s="1"/>
  <c r="FP4" i="11" s="1"/>
  <c r="FQ4" i="11" s="1"/>
  <c r="FR4" i="11" s="1"/>
  <c r="FS4" i="11" s="1"/>
  <c r="FT4" i="11" s="1"/>
  <c r="FU4" i="11" s="1"/>
  <c r="FV4" i="11" s="1"/>
  <c r="FW4" i="11" s="1"/>
  <c r="FX4" i="11" s="1"/>
  <c r="FY4" i="11" s="1"/>
  <c r="FZ4" i="11" s="1"/>
  <c r="GA4" i="11" s="1"/>
  <c r="GB4" i="11" s="1"/>
  <c r="GC4" i="11" s="1"/>
  <c r="GD4" i="11" s="1"/>
  <c r="GE4" i="11" s="1"/>
  <c r="GF4" i="11" s="1"/>
  <c r="GG4" i="11" s="1"/>
  <c r="GH4" i="11" s="1"/>
  <c r="GI4" i="11" s="1"/>
  <c r="GJ4" i="11" s="1"/>
  <c r="GK4" i="11" s="1"/>
  <c r="GL4" i="11" s="1"/>
  <c r="GM4" i="11" s="1"/>
  <c r="GN4" i="11" s="1"/>
  <c r="GO4" i="11" s="1"/>
  <c r="GP4" i="11" s="1"/>
  <c r="GQ4" i="11" s="1"/>
  <c r="GR4" i="11" s="1"/>
  <c r="GS4" i="11" s="1"/>
  <c r="GT4" i="11" s="1"/>
  <c r="GU4" i="11" s="1"/>
  <c r="GV4" i="11" s="1"/>
  <c r="GW4" i="11" s="1"/>
  <c r="GX4" i="11" s="1"/>
  <c r="GY4" i="11" s="1"/>
  <c r="GZ4" i="11" s="1"/>
  <c r="HA4" i="11" s="1"/>
  <c r="HB4" i="11" s="1"/>
  <c r="HC4" i="11" s="1"/>
  <c r="HD4" i="11" s="1"/>
  <c r="HE4" i="11" s="1"/>
  <c r="HF4" i="11" s="1"/>
  <c r="HG4" i="11" s="1"/>
  <c r="HH4" i="11" s="1"/>
  <c r="HI4" i="11" s="1"/>
  <c r="HJ4" i="11" s="1"/>
  <c r="HK4" i="11" s="1"/>
  <c r="HL4" i="11" s="1"/>
  <c r="HM4" i="11" s="1"/>
  <c r="HN4" i="11" s="1"/>
  <c r="HO4" i="11" s="1"/>
  <c r="HP4" i="11" s="1"/>
  <c r="HQ4" i="11" s="1"/>
  <c r="HR4" i="11" s="1"/>
  <c r="HS4" i="11" s="1"/>
  <c r="HT4" i="11" s="1"/>
  <c r="HU4" i="11" s="1"/>
  <c r="HV4" i="11" s="1"/>
  <c r="HW4" i="11" s="1"/>
  <c r="HX4" i="11" s="1"/>
  <c r="HY4" i="11" s="1"/>
  <c r="HZ4" i="11" s="1"/>
  <c r="IA4" i="11" s="1"/>
  <c r="IB4" i="11" s="1"/>
  <c r="IC4" i="11" s="1"/>
  <c r="ID4" i="11" s="1"/>
  <c r="IE4" i="11" s="1"/>
  <c r="IF4" i="11" s="1"/>
  <c r="IG4" i="11" s="1"/>
  <c r="IH4" i="11" s="1"/>
  <c r="II4" i="11" s="1"/>
  <c r="IJ4" i="11" s="1"/>
  <c r="IK4" i="11" s="1"/>
  <c r="IL4" i="11" s="1"/>
  <c r="IM4" i="11" s="1"/>
  <c r="IN4" i="11" s="1"/>
  <c r="IO4" i="11" s="1"/>
  <c r="IP4" i="11" s="1"/>
  <c r="IQ4" i="11" s="1"/>
  <c r="IR4" i="11" s="1"/>
  <c r="IS4" i="11" s="1"/>
  <c r="IT4" i="11" s="1"/>
  <c r="IU4" i="11" s="1"/>
  <c r="IV4" i="11" s="1"/>
  <c r="IW4" i="11" s="1"/>
  <c r="IX4" i="11" s="1"/>
  <c r="IY4" i="11" s="1"/>
  <c r="IZ4" i="11" s="1"/>
  <c r="JA4" i="11" s="1"/>
  <c r="JB4" i="11" s="1"/>
  <c r="JC4" i="11" s="1"/>
  <c r="JD4" i="11" s="1"/>
  <c r="JE4" i="11" s="1"/>
  <c r="JF4" i="11" s="1"/>
  <c r="JG4" i="11" s="1"/>
  <c r="JH4" i="11" s="1"/>
  <c r="JI4" i="11" s="1"/>
  <c r="JJ4" i="11" s="1"/>
  <c r="JK4" i="11" s="1"/>
  <c r="JL4" i="11" s="1"/>
  <c r="JM4" i="11" s="1"/>
  <c r="JN4" i="11" s="1"/>
  <c r="JO4" i="11" s="1"/>
  <c r="JP4" i="11" s="1"/>
  <c r="JQ4" i="11" s="1"/>
  <c r="JR4" i="11" s="1"/>
  <c r="JS4" i="11" s="1"/>
  <c r="JT4" i="11" s="1"/>
  <c r="JU4" i="11" s="1"/>
  <c r="JV4" i="11" s="1"/>
  <c r="JW4" i="11" s="1"/>
  <c r="JX4" i="11" s="1"/>
  <c r="JY4" i="11" s="1"/>
  <c r="JZ4" i="11" s="1"/>
  <c r="KA4" i="11" s="1"/>
  <c r="KB4" i="11" s="1"/>
  <c r="KC4" i="11" s="1"/>
  <c r="KD4" i="11" s="1"/>
  <c r="KE4" i="11" s="1"/>
  <c r="KF4" i="11" s="1"/>
  <c r="KG4" i="11" s="1"/>
  <c r="KH4" i="11" s="1"/>
  <c r="KI4" i="11" s="1"/>
  <c r="KJ4" i="11" s="1"/>
  <c r="KK4" i="11" s="1"/>
  <c r="KL4" i="11" s="1"/>
  <c r="KM4" i="11" s="1"/>
  <c r="KN4" i="11" s="1"/>
  <c r="KO4" i="11" s="1"/>
  <c r="KP4" i="11" s="1"/>
  <c r="KQ4" i="11" s="1"/>
  <c r="KR4" i="11" s="1"/>
  <c r="KS4" i="11" s="1"/>
  <c r="KT4" i="11" s="1"/>
  <c r="KU4" i="11" s="1"/>
  <c r="KV4" i="11" s="1"/>
  <c r="KW4" i="11" s="1"/>
  <c r="KX4" i="11" s="1"/>
  <c r="KY4" i="11" s="1"/>
  <c r="KZ4" i="11" s="1"/>
  <c r="LA4" i="11" s="1"/>
  <c r="LB4" i="11" s="1"/>
  <c r="LC4" i="11" s="1"/>
  <c r="LD4" i="11" s="1"/>
  <c r="LE4" i="11" s="1"/>
  <c r="LF4" i="11" s="1"/>
  <c r="LG4" i="11" s="1"/>
  <c r="LH4" i="11" s="1"/>
  <c r="LI4" i="11" s="1"/>
  <c r="LJ4" i="11" s="1"/>
  <c r="LK4" i="11" s="1"/>
  <c r="LL4" i="11" s="1"/>
  <c r="LM4" i="11" s="1"/>
  <c r="LN4" i="11" s="1"/>
  <c r="LO4" i="11" s="1"/>
  <c r="LP4" i="11" s="1"/>
  <c r="LQ4" i="11" s="1"/>
  <c r="LR4" i="11" s="1"/>
  <c r="LS4" i="11" s="1"/>
  <c r="LT4" i="11" s="1"/>
  <c r="LU4" i="11" s="1"/>
  <c r="LV4" i="11" s="1"/>
  <c r="LW4" i="11" s="1"/>
  <c r="LX4" i="11" s="1"/>
  <c r="LY4" i="11" s="1"/>
  <c r="LZ4" i="11" s="1"/>
  <c r="MA4" i="11" s="1"/>
  <c r="MB4" i="11" s="1"/>
  <c r="MC4" i="11" s="1"/>
  <c r="MD4" i="11" s="1"/>
  <c r="ME4" i="11" s="1"/>
  <c r="MF4" i="11" s="1"/>
  <c r="MG4" i="11" s="1"/>
  <c r="MH4" i="11" s="1"/>
  <c r="MI4" i="11" s="1"/>
  <c r="MJ4" i="11" s="1"/>
  <c r="MK4" i="11" s="1"/>
  <c r="ML4" i="11" s="1"/>
  <c r="MM4" i="11" s="1"/>
  <c r="MN4" i="11" s="1"/>
  <c r="MO4" i="11" s="1"/>
  <c r="MP4" i="11" s="1"/>
  <c r="MQ4" i="11" s="1"/>
  <c r="MR4" i="11" s="1"/>
  <c r="MS4" i="11" s="1"/>
  <c r="MT4" i="11" s="1"/>
  <c r="MU4" i="11" s="1"/>
  <c r="MV4" i="11" s="1"/>
  <c r="MW4" i="11" s="1"/>
  <c r="MX4" i="11" s="1"/>
  <c r="MY4" i="11" s="1"/>
  <c r="MZ4" i="11" s="1"/>
  <c r="NA4" i="11" s="1"/>
  <c r="NB4" i="11" s="1"/>
  <c r="NC4" i="11" s="1"/>
  <c r="ND4" i="11" s="1"/>
  <c r="NE4" i="11" s="1"/>
  <c r="NF4" i="11" s="1"/>
  <c r="NG4" i="11" s="1"/>
  <c r="NH4" i="11" s="1"/>
  <c r="NI4" i="11" s="1"/>
  <c r="NJ4" i="11" s="1"/>
  <c r="NK4" i="11" s="1"/>
  <c r="NL4" i="11" s="1"/>
  <c r="NM4" i="11" s="1"/>
  <c r="NN4" i="11" s="1"/>
  <c r="NO4" i="11" s="1"/>
  <c r="NP4" i="11" s="1"/>
  <c r="NQ4" i="11" s="1"/>
  <c r="NR4" i="11" s="1"/>
  <c r="NS4" i="11" s="1"/>
  <c r="NT4" i="11" s="1"/>
  <c r="NU4" i="11" s="1"/>
  <c r="NV4" i="11" s="1"/>
  <c r="NW4" i="11" s="1"/>
  <c r="NX4" i="11" s="1"/>
  <c r="NY4" i="11" s="1"/>
  <c r="NZ4" i="11" s="1"/>
  <c r="OA4" i="11" s="1"/>
  <c r="OB4" i="11" s="1"/>
  <c r="OC4" i="11" s="1"/>
  <c r="OD4" i="11" s="1"/>
  <c r="OE4" i="11" s="1"/>
  <c r="OF4" i="11" s="1"/>
  <c r="OG4" i="11" s="1"/>
  <c r="OH4" i="11" s="1"/>
  <c r="OI4" i="11" s="1"/>
  <c r="OJ4" i="11" s="1"/>
  <c r="OK4" i="11" s="1"/>
  <c r="OL4" i="11" s="1"/>
  <c r="OM4" i="11" s="1"/>
  <c r="ON4" i="11" s="1"/>
  <c r="OO4" i="11" s="1"/>
  <c r="OP4" i="11" s="1"/>
  <c r="OQ4" i="11" s="1"/>
  <c r="OR4" i="11" s="1"/>
  <c r="OS4" i="11" s="1"/>
  <c r="OT4" i="11" s="1"/>
  <c r="OU4" i="11" s="1"/>
  <c r="OV4" i="11" s="1"/>
  <c r="OW4" i="11" s="1"/>
  <c r="OX4" i="11" s="1"/>
  <c r="OY4" i="11" s="1"/>
  <c r="OZ4" i="11" s="1"/>
  <c r="PA4" i="11" s="1"/>
  <c r="PB4" i="11" s="1"/>
  <c r="PC4" i="11" s="1"/>
  <c r="PD4" i="11" s="1"/>
  <c r="PE4" i="11" s="1"/>
  <c r="PF4" i="11" s="1"/>
  <c r="PG4" i="11" s="1"/>
  <c r="PH4" i="11" s="1"/>
  <c r="PI4" i="11" s="1"/>
  <c r="PJ4" i="11" s="1"/>
  <c r="PK4" i="11" s="1"/>
  <c r="PL4" i="11" s="1"/>
  <c r="PM4" i="11" s="1"/>
  <c r="PN4" i="11" s="1"/>
  <c r="PO4" i="11" s="1"/>
  <c r="PP4" i="11" s="1"/>
  <c r="PQ4" i="11" s="1"/>
  <c r="PR4" i="11" s="1"/>
  <c r="PS4" i="11" s="1"/>
  <c r="PT4" i="11" s="1"/>
  <c r="PU4" i="11" s="1"/>
  <c r="PV4" i="11" s="1"/>
  <c r="PW4" i="11" s="1"/>
  <c r="PX4" i="11" s="1"/>
  <c r="PY4" i="11" s="1"/>
  <c r="PZ4" i="11" s="1"/>
  <c r="QA4" i="11" s="1"/>
  <c r="QB4" i="11" s="1"/>
  <c r="QC4" i="11" s="1"/>
  <c r="QD4" i="11" s="1"/>
  <c r="QE4" i="11" s="1"/>
  <c r="QF4" i="11" s="1"/>
  <c r="QG4" i="11" s="1"/>
  <c r="QH4" i="11" s="1"/>
  <c r="QI4" i="11" s="1"/>
  <c r="QJ4" i="11" s="1"/>
  <c r="QK4" i="11" s="1"/>
  <c r="QL4" i="11" s="1"/>
  <c r="QM4" i="11" s="1"/>
  <c r="QN4" i="11" s="1"/>
  <c r="QO4" i="11" s="1"/>
  <c r="QP4" i="11" s="1"/>
  <c r="QQ4" i="11" s="1"/>
  <c r="QR4" i="11" s="1"/>
  <c r="QS4" i="11" s="1"/>
  <c r="QT4" i="11" s="1"/>
  <c r="QU4" i="11" s="1"/>
  <c r="QV4" i="11" s="1"/>
  <c r="QW4" i="11" s="1"/>
  <c r="QX4" i="11" s="1"/>
  <c r="QY4" i="11" s="1"/>
  <c r="QZ4" i="11" s="1"/>
  <c r="RA4" i="11" s="1"/>
  <c r="RB4" i="11" s="1"/>
  <c r="RC4" i="11" s="1"/>
  <c r="RD4" i="11" s="1"/>
  <c r="RE4" i="11" s="1"/>
  <c r="RF4" i="11" s="1"/>
  <c r="RG4" i="11" s="1"/>
  <c r="RH4" i="11" s="1"/>
  <c r="RI4" i="11" s="1"/>
  <c r="RJ4" i="11" s="1"/>
  <c r="RK4" i="11" s="1"/>
  <c r="RL4" i="11" s="1"/>
  <c r="RM4" i="11" s="1"/>
  <c r="RN4" i="11" s="1"/>
  <c r="RO4" i="11" s="1"/>
  <c r="RP4" i="11" s="1"/>
  <c r="RQ4" i="11" s="1"/>
  <c r="RR4" i="11" s="1"/>
  <c r="RS4" i="11" s="1"/>
  <c r="RT4" i="11" s="1"/>
  <c r="RU4" i="11" s="1"/>
  <c r="RV4" i="11" s="1"/>
  <c r="RW4" i="11" s="1"/>
  <c r="RX4" i="11" s="1"/>
  <c r="RY4" i="11" s="1"/>
  <c r="RZ4" i="11" s="1"/>
  <c r="SA4" i="11" s="1"/>
  <c r="SB4" i="11" s="1"/>
  <c r="SC4" i="11" s="1"/>
  <c r="SD4" i="11" s="1"/>
  <c r="SE4" i="11" s="1"/>
  <c r="SF4" i="11" s="1"/>
  <c r="SG4" i="11" s="1"/>
  <c r="SH4" i="11" s="1"/>
  <c r="SI4" i="11" s="1"/>
  <c r="SJ4" i="11" s="1"/>
  <c r="SK4" i="11" s="1"/>
  <c r="SL4" i="11" s="1"/>
  <c r="SM4" i="11" s="1"/>
  <c r="SN4" i="11" s="1"/>
  <c r="SO4" i="11" s="1"/>
  <c r="SP4" i="11" s="1"/>
  <c r="SQ4" i="11" s="1"/>
  <c r="E2" i="5"/>
  <c r="B2" i="5"/>
  <c r="F2" i="5" a="1"/>
  <c r="G2" i="5" a="1"/>
  <c r="G2" i="5" l="1"/>
  <c r="F2" i="5"/>
  <c r="C9" i="11" l="1"/>
  <c r="D9" i="11" s="1" a="1"/>
  <c r="D9" i="11" s="1"/>
  <c r="C8" i="11"/>
  <c r="D8" i="11" s="1" a="1"/>
  <c r="D8" i="11" s="1"/>
  <c r="C7" i="11"/>
  <c r="D7" i="11" s="1" a="1"/>
  <c r="D7" i="11" s="1"/>
  <c r="C6" i="11"/>
  <c r="D6" i="11" s="1" a="1"/>
  <c r="D6" i="11" s="1"/>
  <c r="D30" i="9"/>
  <c r="F7" i="9"/>
  <c r="C31" i="9"/>
  <c r="B9" i="2"/>
  <c r="F9" i="11"/>
  <c r="F8" i="11"/>
  <c r="F7" i="11"/>
  <c r="F6" i="11"/>
  <c r="F20" i="11" l="1"/>
  <c r="F18" i="11"/>
  <c r="F19" i="11"/>
  <c r="F17" i="11"/>
  <c r="F12" i="11" a="1"/>
  <c r="F12" i="11" s="1"/>
  <c r="C8" i="9"/>
  <c r="D8" i="9" s="1" a="1"/>
  <c r="D8" i="9" s="1"/>
  <c r="C9" i="9"/>
  <c r="D9" i="9" s="1" a="1"/>
  <c r="D9" i="9" s="1"/>
  <c r="C10" i="9"/>
  <c r="D10" i="9" s="1" a="1"/>
  <c r="D10" i="9" s="1"/>
  <c r="B1" i="7" a="1"/>
  <c r="B1" i="7" s="1"/>
  <c r="C9" i="2"/>
  <c r="F9" i="2"/>
  <c r="G9" i="2"/>
  <c r="E9" i="2"/>
  <c r="D9" i="2"/>
  <c r="K9" i="2"/>
  <c r="J9" i="2"/>
  <c r="I9" i="2"/>
  <c r="F8" i="9"/>
  <c r="F9" i="9"/>
  <c r="F10" i="9"/>
  <c r="D23" i="9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F208" i="3" a="1"/>
  <c r="F272" i="3" a="1"/>
  <c r="F341" i="3" a="1"/>
  <c r="F262" i="3" a="1"/>
  <c r="F335" i="3" a="1"/>
  <c r="F315" i="3" a="1"/>
  <c r="F342" i="3" a="1"/>
  <c r="F253" i="3" a="1"/>
  <c r="F326" i="3" a="1"/>
  <c r="F243" i="3" a="1"/>
  <c r="F311" i="3" a="1"/>
  <c r="F249" i="3" a="1"/>
  <c r="F333" i="3" a="1"/>
  <c r="F244" i="3" a="1"/>
  <c r="F312" i="3" a="1"/>
  <c r="F271" i="3" a="1"/>
  <c r="F339" i="3" a="1"/>
  <c r="F251" i="3" a="1"/>
  <c r="F299" i="3" a="1"/>
  <c r="H233" i="3"/>
  <c r="H238" i="3"/>
  <c r="I228" i="3"/>
  <c r="H309" i="3"/>
  <c r="I198" i="3"/>
  <c r="G329" i="3"/>
  <c r="G283" i="3"/>
  <c r="I301" i="3"/>
  <c r="I290" i="3"/>
  <c r="G194" i="3"/>
  <c r="I259" i="3"/>
  <c r="G315" i="3"/>
  <c r="I85" i="3"/>
  <c r="H260" i="3"/>
  <c r="I310" i="3"/>
  <c r="H338" i="3"/>
  <c r="I213" i="3"/>
  <c r="I335" i="3"/>
  <c r="I231" i="3"/>
  <c r="H276" i="3"/>
  <c r="G190" i="3"/>
  <c r="I222" i="3"/>
  <c r="H331" i="3"/>
  <c r="G227" i="3"/>
  <c r="H261" i="3"/>
  <c r="G333" i="3"/>
  <c r="I258" i="3"/>
  <c r="H339" i="3"/>
  <c r="H244" i="3"/>
  <c r="H246" i="3"/>
  <c r="G301" i="3"/>
  <c r="I294" i="3"/>
  <c r="I196" i="3"/>
  <c r="G209" i="3"/>
  <c r="H230" i="3"/>
  <c r="H314" i="3"/>
  <c r="I277" i="3"/>
  <c r="G212" i="3"/>
  <c r="I249" i="3"/>
  <c r="G255" i="3"/>
  <c r="H248" i="3"/>
  <c r="G230" i="3"/>
  <c r="I325" i="3"/>
  <c r="G322" i="3"/>
  <c r="H245" i="3"/>
  <c r="G222" i="3"/>
  <c r="G216" i="3"/>
  <c r="I293" i="3"/>
  <c r="G320" i="3"/>
  <c r="G293" i="3"/>
  <c r="I265" i="3"/>
  <c r="H231" i="3"/>
  <c r="I280" i="3"/>
  <c r="H197" i="3"/>
  <c r="I210" i="3"/>
  <c r="I235" i="3"/>
  <c r="G202" i="3"/>
  <c r="F247" i="3" a="1"/>
  <c r="F218" i="3" a="1"/>
  <c r="F235" i="3" a="1"/>
  <c r="H229" i="3"/>
  <c r="G300" i="3"/>
  <c r="I326" i="3"/>
  <c r="I252" i="3"/>
  <c r="G266" i="3"/>
  <c r="I316" i="3"/>
  <c r="I264" i="3"/>
  <c r="H330" i="3"/>
  <c r="F213" i="3" a="1"/>
  <c r="F277" i="3" a="1"/>
  <c r="F85" i="3" a="1"/>
  <c r="F267" i="3" a="1"/>
  <c r="F189" i="3" a="1"/>
  <c r="F203" i="3" a="1"/>
  <c r="F156" i="3" a="1"/>
  <c r="F258" i="3" a="1"/>
  <c r="F331" i="3" a="1"/>
  <c r="F248" i="3" a="1"/>
  <c r="F316" i="3" a="1"/>
  <c r="F265" i="3" a="1"/>
  <c r="F338" i="3" a="1"/>
  <c r="F250" i="3" a="1"/>
  <c r="F323" i="3" a="1"/>
  <c r="F276" i="3" a="1"/>
  <c r="F196" i="3" a="1"/>
  <c r="F256" i="3" a="1"/>
  <c r="F320" i="3" a="1"/>
  <c r="H322" i="3"/>
  <c r="H311" i="3"/>
  <c r="I308" i="3"/>
  <c r="H235" i="3"/>
  <c r="H211" i="3"/>
  <c r="G247" i="3"/>
  <c r="H290" i="3"/>
  <c r="I336" i="3"/>
  <c r="I306" i="3"/>
  <c r="H269" i="3"/>
  <c r="G217" i="3"/>
  <c r="I330" i="3"/>
  <c r="I193" i="3"/>
  <c r="I314" i="3"/>
  <c r="G271" i="3"/>
  <c r="I200" i="3"/>
  <c r="I203" i="3"/>
  <c r="I286" i="3"/>
  <c r="I247" i="3"/>
  <c r="I195" i="3"/>
  <c r="G206" i="3"/>
  <c r="I238" i="3"/>
  <c r="G314" i="3"/>
  <c r="I212" i="3"/>
  <c r="G299" i="3"/>
  <c r="H336" i="3"/>
  <c r="I311" i="3"/>
  <c r="H249" i="3"/>
  <c r="I279" i="3"/>
  <c r="I261" i="3"/>
  <c r="I207" i="3"/>
  <c r="I304" i="3"/>
  <c r="H274" i="3"/>
  <c r="H275" i="3"/>
  <c r="I338" i="3"/>
  <c r="G332" i="3"/>
  <c r="G236" i="3"/>
  <c r="H299" i="3"/>
  <c r="H222" i="3"/>
  <c r="H196" i="3"/>
  <c r="I282" i="3"/>
  <c r="H203" i="3"/>
  <c r="G325" i="3"/>
  <c r="H255" i="3"/>
  <c r="H294" i="3"/>
  <c r="G205" i="3"/>
  <c r="G282" i="3"/>
  <c r="H192" i="3"/>
  <c r="H198" i="3"/>
  <c r="G258" i="3"/>
  <c r="H326" i="3"/>
  <c r="G280" i="3"/>
  <c r="G252" i="3"/>
  <c r="I215" i="3"/>
  <c r="H271" i="3"/>
  <c r="G306" i="3"/>
  <c r="I214" i="3"/>
  <c r="F268" i="3" a="1"/>
  <c r="F291" i="3" a="1"/>
  <c r="G218" i="3"/>
  <c r="H258" i="3"/>
  <c r="H328" i="3"/>
  <c r="I337" i="3"/>
  <c r="I313" i="3"/>
  <c r="G240" i="3"/>
  <c r="G288" i="3"/>
  <c r="F195" i="3" a="1"/>
  <c r="F222" i="3" a="1"/>
  <c r="F286" i="3" a="1"/>
  <c r="F197" i="3" a="1"/>
  <c r="F273" i="3" a="1"/>
  <c r="F210" i="3" a="1"/>
  <c r="F226" i="3" a="1"/>
  <c r="F190" i="3" a="1"/>
  <c r="F269" i="3" a="1"/>
  <c r="F337" i="3" a="1"/>
  <c r="F259" i="3" a="1"/>
  <c r="F332" i="3" a="1"/>
  <c r="F270" i="3" a="1"/>
  <c r="F193" i="3" a="1"/>
  <c r="F255" i="3" a="1"/>
  <c r="F328" i="3" a="1"/>
  <c r="F282" i="3" a="1"/>
  <c r="F202" i="3" a="1"/>
  <c r="F293" i="3" a="1"/>
  <c r="I256" i="3"/>
  <c r="H247" i="3"/>
  <c r="H199" i="3"/>
  <c r="G262" i="3"/>
  <c r="I248" i="3"/>
  <c r="G265" i="3"/>
  <c r="H320" i="3"/>
  <c r="I285" i="3"/>
  <c r="I201" i="3"/>
  <c r="G244" i="3"/>
  <c r="G237" i="3"/>
  <c r="H256" i="3"/>
  <c r="I303" i="3"/>
  <c r="I257" i="3"/>
  <c r="G234" i="3"/>
  <c r="G261" i="3"/>
  <c r="I220" i="3"/>
  <c r="H337" i="3"/>
  <c r="I302" i="3"/>
  <c r="G263" i="3"/>
  <c r="I278" i="3"/>
  <c r="H312" i="3"/>
  <c r="G318" i="3"/>
  <c r="I323" i="3"/>
  <c r="G295" i="3"/>
  <c r="G272" i="3"/>
  <c r="H270" i="3"/>
  <c r="H266" i="3"/>
  <c r="G254" i="3"/>
  <c r="I255" i="3"/>
  <c r="H85" i="3"/>
  <c r="H265" i="3"/>
  <c r="H237" i="3"/>
  <c r="G213" i="3"/>
  <c r="I329" i="3"/>
  <c r="G207" i="3"/>
  <c r="I266" i="3"/>
  <c r="G328" i="3"/>
  <c r="I156" i="3"/>
  <c r="I296" i="3"/>
  <c r="H218" i="3"/>
  <c r="G285" i="3"/>
  <c r="I263" i="3"/>
  <c r="H332" i="3"/>
  <c r="G323" i="3"/>
  <c r="H232" i="3"/>
  <c r="G225" i="3"/>
  <c r="H316" i="3"/>
  <c r="G303" i="3"/>
  <c r="G193" i="3"/>
  <c r="I241" i="3"/>
  <c r="G294" i="3"/>
  <c r="I292" i="3"/>
  <c r="G219" i="3"/>
  <c r="G302" i="3"/>
  <c r="G239" i="3"/>
  <c r="I289" i="3"/>
  <c r="F309" i="3" a="1"/>
  <c r="F284" i="3" a="1"/>
  <c r="F224" i="3" a="1"/>
  <c r="G210" i="3"/>
  <c r="H202" i="3"/>
  <c r="H273" i="3"/>
  <c r="I209" i="3"/>
  <c r="G289" i="3"/>
  <c r="G277" i="3"/>
  <c r="H329" i="3"/>
  <c r="H300" i="3"/>
  <c r="H341" i="3"/>
  <c r="F200" i="3" a="1"/>
  <c r="F231" i="3" a="1"/>
  <c r="F295" i="3" a="1"/>
  <c r="F209" i="3" a="1"/>
  <c r="F278" i="3" a="1"/>
  <c r="F221" i="3" a="1"/>
  <c r="F242" i="3" a="1"/>
  <c r="F198" i="3" a="1"/>
  <c r="F274" i="3" a="1"/>
  <c r="F191" i="3" a="1"/>
  <c r="F264" i="3" a="1"/>
  <c r="F192" i="3" a="1"/>
  <c r="F275" i="3" a="1"/>
  <c r="F201" i="3" a="1"/>
  <c r="F260" i="3" a="1"/>
  <c r="F207" i="3" a="1"/>
  <c r="F287" i="3" a="1"/>
  <c r="F225" i="3" a="1"/>
  <c r="F298" i="3" a="1"/>
  <c r="H251" i="3"/>
  <c r="H278" i="3"/>
  <c r="H342" i="3"/>
  <c r="G268" i="3"/>
  <c r="G201" i="3"/>
  <c r="H333" i="3"/>
  <c r="I339" i="3"/>
  <c r="I244" i="3"/>
  <c r="G305" i="3"/>
  <c r="H215" i="3"/>
  <c r="H313" i="3"/>
  <c r="I275" i="3"/>
  <c r="I319" i="3"/>
  <c r="G241" i="3"/>
  <c r="G203" i="3"/>
  <c r="H254" i="3"/>
  <c r="G291" i="3"/>
  <c r="H264" i="3"/>
  <c r="G199" i="3"/>
  <c r="G279" i="3"/>
  <c r="G192" i="3"/>
  <c r="I288" i="3"/>
  <c r="G334" i="3"/>
  <c r="G231" i="3"/>
  <c r="G220" i="3"/>
  <c r="I208" i="3"/>
  <c r="G257" i="3"/>
  <c r="H301" i="3"/>
  <c r="I312" i="3"/>
  <c r="G298" i="3"/>
  <c r="G276" i="3"/>
  <c r="G196" i="3"/>
  <c r="H228" i="3"/>
  <c r="I260" i="3"/>
  <c r="G307" i="3"/>
  <c r="H242" i="3"/>
  <c r="H219" i="3"/>
  <c r="I274" i="3"/>
  <c r="G248" i="3"/>
  <c r="I239" i="3"/>
  <c r="G319" i="3"/>
  <c r="I283" i="3"/>
  <c r="G249" i="3"/>
  <c r="H323" i="3"/>
  <c r="I219" i="3"/>
  <c r="G284" i="3"/>
  <c r="I328" i="3"/>
  <c r="H259" i="3"/>
  <c r="H243" i="3"/>
  <c r="H217" i="3"/>
  <c r="G226" i="3"/>
  <c r="G200" i="3"/>
  <c r="G256" i="3"/>
  <c r="G316" i="3"/>
  <c r="I227" i="3"/>
  <c r="I307" i="3"/>
  <c r="H225" i="3"/>
  <c r="F220" i="3" a="1"/>
  <c r="F290" i="3" a="1"/>
  <c r="F308" i="3" a="1"/>
  <c r="G309" i="3"/>
  <c r="G245" i="3"/>
  <c r="H306" i="3"/>
  <c r="H216" i="3"/>
  <c r="I221" i="3"/>
  <c r="H234" i="3"/>
  <c r="I295" i="3"/>
  <c r="G233" i="3"/>
  <c r="F205" i="3" a="1"/>
  <c r="F240" i="3" a="1"/>
  <c r="F304" i="3" a="1"/>
  <c r="F215" i="3" a="1"/>
  <c r="F283" i="3" a="1"/>
  <c r="F237" i="3" a="1"/>
  <c r="F252" i="3" a="1"/>
  <c r="F204" i="3" a="1"/>
  <c r="F279" i="3" a="1"/>
  <c r="F211" i="3" a="1"/>
  <c r="F285" i="3" a="1"/>
  <c r="F206" i="3" a="1"/>
  <c r="F280" i="3" a="1"/>
  <c r="F212" i="3" a="1"/>
  <c r="F281" i="3" a="1"/>
  <c r="F219" i="3" a="1"/>
  <c r="F292" i="3" a="1"/>
  <c r="F230" i="3" a="1"/>
  <c r="F303" i="3" a="1"/>
  <c r="H267" i="3"/>
  <c r="H190" i="3"/>
  <c r="H194" i="3"/>
  <c r="H307" i="3"/>
  <c r="G238" i="3"/>
  <c r="H262" i="3"/>
  <c r="I341" i="3"/>
  <c r="G198" i="3"/>
  <c r="G223" i="3"/>
  <c r="I276" i="3"/>
  <c r="I204" i="3"/>
  <c r="I291" i="3"/>
  <c r="G296" i="3"/>
  <c r="G342" i="3"/>
  <c r="G341" i="3"/>
  <c r="I272" i="3"/>
  <c r="G336" i="3"/>
  <c r="H193" i="3"/>
  <c r="G215" i="3"/>
  <c r="G204" i="3"/>
  <c r="G292" i="3"/>
  <c r="I251" i="3"/>
  <c r="H297" i="3"/>
  <c r="H321" i="3"/>
  <c r="H310" i="3"/>
  <c r="I305" i="3"/>
  <c r="I234" i="3"/>
  <c r="G312" i="3"/>
  <c r="H213" i="3"/>
  <c r="H284" i="3"/>
  <c r="H209" i="3"/>
  <c r="G275" i="3"/>
  <c r="G335" i="3"/>
  <c r="H156" i="3"/>
  <c r="H283" i="3"/>
  <c r="I202" i="3"/>
  <c r="G85" i="3"/>
  <c r="G224" i="3"/>
  <c r="H210" i="3"/>
  <c r="I273" i="3"/>
  <c r="H319" i="3"/>
  <c r="H298" i="3"/>
  <c r="I237" i="3"/>
  <c r="G214" i="3"/>
  <c r="I318" i="3"/>
  <c r="I205" i="3"/>
  <c r="I245" i="3"/>
  <c r="I197" i="3"/>
  <c r="H200" i="3"/>
  <c r="G339" i="3"/>
  <c r="G197" i="3"/>
  <c r="I320" i="3"/>
  <c r="I211" i="3"/>
  <c r="H206" i="3"/>
  <c r="H253" i="3"/>
  <c r="H280" i="3"/>
  <c r="I225" i="3"/>
  <c r="F288" i="3" a="1"/>
  <c r="F217" i="3" a="1"/>
  <c r="F313" i="3" a="1"/>
  <c r="H214" i="3"/>
  <c r="H272" i="3"/>
  <c r="H236" i="3"/>
  <c r="H227" i="3"/>
  <c r="G273" i="3"/>
  <c r="H250" i="3"/>
  <c r="H195" i="3"/>
  <c r="I189" i="3"/>
  <c r="F194" i="3" a="1"/>
  <c r="F254" i="3" a="1"/>
  <c r="F318" i="3" a="1"/>
  <c r="F236" i="3" a="1"/>
  <c r="F325" i="3" a="1"/>
  <c r="F289" i="3" a="1"/>
  <c r="F294" i="3" a="1"/>
  <c r="F227" i="3" a="1"/>
  <c r="F300" i="3" a="1"/>
  <c r="F233" i="3" a="1"/>
  <c r="F301" i="3" a="1"/>
  <c r="F223" i="3" a="1"/>
  <c r="F296" i="3" a="1"/>
  <c r="F234" i="3" a="1"/>
  <c r="F302" i="3" a="1"/>
  <c r="F261" i="3" a="1"/>
  <c r="F329" i="3" a="1"/>
  <c r="F241" i="3" a="1"/>
  <c r="F314" i="3" a="1"/>
  <c r="G290" i="3"/>
  <c r="G242" i="3"/>
  <c r="G208" i="3"/>
  <c r="H205" i="3"/>
  <c r="H296" i="3"/>
  <c r="H221" i="3"/>
  <c r="H289" i="3"/>
  <c r="I192" i="3"/>
  <c r="H302" i="3"/>
  <c r="I281" i="3"/>
  <c r="I240" i="3"/>
  <c r="H201" i="3"/>
  <c r="H208" i="3"/>
  <c r="H334" i="3"/>
  <c r="G260" i="3"/>
  <c r="G287" i="3"/>
  <c r="G270" i="3"/>
  <c r="G274" i="3"/>
  <c r="H318" i="3"/>
  <c r="H291" i="3"/>
  <c r="I284" i="3"/>
  <c r="G250" i="3"/>
  <c r="I216" i="3"/>
  <c r="H292" i="3"/>
  <c r="H263" i="3"/>
  <c r="G297" i="3"/>
  <c r="I298" i="3"/>
  <c r="I217" i="3"/>
  <c r="G337" i="3"/>
  <c r="I194" i="3"/>
  <c r="H295" i="3"/>
  <c r="G310" i="3"/>
  <c r="H212" i="3"/>
  <c r="I232" i="3"/>
  <c r="G253" i="3"/>
  <c r="I233" i="3"/>
  <c r="H257" i="3"/>
  <c r="I243" i="3"/>
  <c r="I270" i="3"/>
  <c r="H308" i="3"/>
  <c r="I218" i="3"/>
  <c r="G330" i="3"/>
  <c r="H240" i="3"/>
  <c r="H191" i="3"/>
  <c r="H335" i="3"/>
  <c r="I322" i="3"/>
  <c r="G156" i="3"/>
  <c r="G269" i="3"/>
  <c r="G232" i="3"/>
  <c r="G221" i="3"/>
  <c r="H305" i="3"/>
  <c r="I269" i="3"/>
  <c r="I224" i="3"/>
  <c r="G304" i="3"/>
  <c r="I268" i="3"/>
  <c r="I333" i="3"/>
  <c r="G228" i="3"/>
  <c r="F245" i="3" a="1"/>
  <c r="G338" i="3"/>
  <c r="G278" i="3"/>
  <c r="H286" i="3"/>
  <c r="H277" i="3"/>
  <c r="I332" i="3"/>
  <c r="G191" i="3"/>
  <c r="G326" i="3"/>
  <c r="H304" i="3"/>
  <c r="F199" i="3" a="1"/>
  <c r="F263" i="3" a="1"/>
  <c r="F336" i="3" a="1"/>
  <c r="F257" i="3" a="1"/>
  <c r="F330" i="3" a="1"/>
  <c r="F305" i="3" a="1"/>
  <c r="F310" i="3" a="1"/>
  <c r="F232" i="3" a="1"/>
  <c r="F321" i="3" a="1"/>
  <c r="F238" i="3" a="1"/>
  <c r="F306" i="3" a="1"/>
  <c r="F228" i="3" a="1"/>
  <c r="F322" i="3" a="1"/>
  <c r="F239" i="3" a="1"/>
  <c r="F307" i="3" a="1"/>
  <c r="F266" i="3" a="1"/>
  <c r="F334" i="3" a="1"/>
  <c r="F246" i="3" a="1"/>
  <c r="F319" i="3" a="1"/>
  <c r="G286" i="3"/>
  <c r="G311" i="3"/>
  <c r="H241" i="3"/>
  <c r="H293" i="3"/>
  <c r="H279" i="3"/>
  <c r="H268" i="3"/>
  <c r="I287" i="3"/>
  <c r="G195" i="3"/>
  <c r="H287" i="3"/>
  <c r="I297" i="3"/>
  <c r="I309" i="3"/>
  <c r="I342" i="3"/>
  <c r="H325" i="3"/>
  <c r="I206" i="3"/>
  <c r="I230" i="3"/>
  <c r="I315" i="3"/>
  <c r="G229" i="3"/>
  <c r="G243" i="3"/>
  <c r="I321" i="3"/>
  <c r="H252" i="3"/>
  <c r="I300" i="3"/>
  <c r="I271" i="3"/>
  <c r="H315" i="3"/>
  <c r="H204" i="3"/>
  <c r="H303" i="3"/>
  <c r="G313" i="3"/>
  <c r="I253" i="3"/>
  <c r="G251" i="3"/>
  <c r="I334" i="3"/>
  <c r="I250" i="3"/>
  <c r="G189" i="3"/>
  <c r="I254" i="3"/>
  <c r="H239" i="3"/>
  <c r="G308" i="3"/>
  <c r="H223" i="3"/>
  <c r="I191" i="3"/>
  <c r="G264" i="3"/>
  <c r="I299" i="3"/>
  <c r="G235" i="3"/>
  <c r="H281" i="3"/>
  <c r="I199" i="3"/>
  <c r="I242" i="3"/>
  <c r="H288" i="3"/>
  <c r="G321" i="3"/>
  <c r="G246" i="3"/>
  <c r="I246" i="3"/>
  <c r="I331" i="3"/>
  <c r="G211" i="3"/>
  <c r="G267" i="3"/>
  <c r="H226" i="3"/>
  <c r="I267" i="3"/>
  <c r="I229" i="3"/>
  <c r="I190" i="3"/>
  <c r="H207" i="3"/>
  <c r="G259" i="3"/>
  <c r="I223" i="3"/>
  <c r="G331" i="3"/>
  <c r="F214" i="3" a="1"/>
  <c r="F216" i="3" a="1"/>
  <c r="F229" i="3" a="1"/>
  <c r="F297" i="3" a="1"/>
  <c r="H220" i="3"/>
  <c r="G281" i="3"/>
  <c r="I226" i="3"/>
  <c r="H189" i="3"/>
  <c r="H285" i="3"/>
  <c r="I262" i="3"/>
  <c r="I236" i="3"/>
  <c r="H224" i="3"/>
  <c r="H282" i="3"/>
  <c r="D31" i="9"/>
  <c r="G153" i="3"/>
  <c r="I55" i="3"/>
  <c r="J17" i="1"/>
  <c r="F114" i="3" a="1"/>
  <c r="F125" i="3" a="1"/>
  <c r="H9" i="3"/>
  <c r="G147" i="3"/>
  <c r="H27" i="3"/>
  <c r="H387" i="3"/>
  <c r="I150" i="3"/>
  <c r="I370" i="3"/>
  <c r="H122" i="3"/>
  <c r="G29" i="1"/>
  <c r="G88" i="3"/>
  <c r="F90" i="3" a="1"/>
  <c r="G39" i="3"/>
  <c r="H35" i="3"/>
  <c r="F58" i="3" a="1"/>
  <c r="F21" i="1"/>
  <c r="I95" i="3"/>
  <c r="G43" i="1"/>
  <c r="G4" i="3"/>
  <c r="F41" i="1"/>
  <c r="G152" i="3"/>
  <c r="I54" i="3"/>
  <c r="E32" i="1"/>
  <c r="F343" i="3" a="1"/>
  <c r="H136" i="3"/>
  <c r="F67" i="3" a="1"/>
  <c r="E40" i="1"/>
  <c r="H10" i="1"/>
  <c r="I421" i="3"/>
  <c r="I36" i="3"/>
  <c r="H38" i="3"/>
  <c r="H393" i="3"/>
  <c r="I385" i="3"/>
  <c r="H411" i="3"/>
  <c r="F26" i="1"/>
  <c r="H107" i="3"/>
  <c r="I96" i="3"/>
  <c r="I368" i="3"/>
  <c r="H176" i="3"/>
  <c r="G6" i="1"/>
  <c r="E39" i="1"/>
  <c r="G349" i="3"/>
  <c r="I20" i="3"/>
  <c r="G24" i="1"/>
  <c r="E9" i="1"/>
  <c r="F69" i="3" a="1"/>
  <c r="H410" i="3"/>
  <c r="F385" i="3" a="1"/>
  <c r="G90" i="3"/>
  <c r="H184" i="3"/>
  <c r="J24" i="1"/>
  <c r="F70" i="3" a="1"/>
  <c r="H51" i="3"/>
  <c r="F59" i="3" a="1"/>
  <c r="I353" i="3"/>
  <c r="I109" i="3"/>
  <c r="F15" i="1"/>
  <c r="G391" i="3"/>
  <c r="H43" i="1"/>
  <c r="K23" i="1"/>
  <c r="H135" i="3"/>
  <c r="G72" i="3"/>
  <c r="G113" i="3"/>
  <c r="I44" i="1"/>
  <c r="H4" i="3"/>
  <c r="I393" i="3"/>
  <c r="H373" i="3"/>
  <c r="F18" i="1"/>
  <c r="H417" i="3"/>
  <c r="H370" i="3"/>
  <c r="G35" i="1"/>
  <c r="G11" i="1"/>
  <c r="I20" i="1"/>
  <c r="G42" i="3"/>
  <c r="G422" i="3"/>
  <c r="F61" i="3" a="1"/>
  <c r="H427" i="3"/>
  <c r="I13" i="1"/>
  <c r="G81" i="3"/>
  <c r="K9" i="1"/>
  <c r="G34" i="1"/>
  <c r="H41" i="3"/>
  <c r="I35" i="3"/>
  <c r="F429" i="3" a="1"/>
  <c r="H152" i="3"/>
  <c r="E25" i="1"/>
  <c r="G6" i="3"/>
  <c r="I140" i="3"/>
  <c r="G14" i="3"/>
  <c r="G174" i="3"/>
  <c r="H179" i="3"/>
  <c r="I126" i="3"/>
  <c r="I420" i="3"/>
  <c r="H368" i="3"/>
  <c r="F378" i="3" a="1"/>
  <c r="H398" i="3"/>
  <c r="G413" i="3"/>
  <c r="F417" i="3" a="1"/>
  <c r="I24" i="1"/>
  <c r="F22" i="3" a="1"/>
  <c r="I35" i="1"/>
  <c r="H145" i="3"/>
  <c r="I118" i="3"/>
  <c r="F102" i="3" a="1"/>
  <c r="G56" i="3"/>
  <c r="F425" i="3" a="1"/>
  <c r="H381" i="3"/>
  <c r="F358" i="3" a="1"/>
  <c r="I41" i="3"/>
  <c r="F89" i="3" a="1"/>
  <c r="F28" i="1"/>
  <c r="I80" i="3"/>
  <c r="F399" i="3" a="1"/>
  <c r="H19" i="1"/>
  <c r="G148" i="3"/>
  <c r="F83" i="3" a="1"/>
  <c r="H18" i="1"/>
  <c r="E31" i="1"/>
  <c r="G395" i="3"/>
  <c r="F52" i="3" a="1"/>
  <c r="H53" i="3"/>
  <c r="I167" i="3"/>
  <c r="I164" i="3"/>
  <c r="K28" i="1"/>
  <c r="H10" i="3"/>
  <c r="I15" i="1"/>
  <c r="F149" i="3" a="1"/>
  <c r="K35" i="1"/>
  <c r="H45" i="3"/>
  <c r="H137" i="3"/>
  <c r="I16" i="3"/>
  <c r="H386" i="3"/>
  <c r="F130" i="3" a="1"/>
  <c r="H409" i="3"/>
  <c r="F119" i="3" a="1"/>
  <c r="G22" i="3"/>
  <c r="F350" i="3" a="1"/>
  <c r="H19" i="3"/>
  <c r="E21" i="1"/>
  <c r="G410" i="3"/>
  <c r="G80" i="3"/>
  <c r="J29" i="1"/>
  <c r="G128" i="3"/>
  <c r="I137" i="3"/>
  <c r="E35" i="1"/>
  <c r="J34" i="1"/>
  <c r="G398" i="3"/>
  <c r="H89" i="3"/>
  <c r="F63" i="3" a="1"/>
  <c r="I57" i="3"/>
  <c r="F374" i="3" a="1"/>
  <c r="K22" i="1"/>
  <c r="I23" i="3"/>
  <c r="I40" i="3"/>
  <c r="F122" i="3" a="1"/>
  <c r="F13" i="1"/>
  <c r="F19" i="3" a="1"/>
  <c r="G403" i="3"/>
  <c r="F176" i="3" a="1"/>
  <c r="G49" i="3"/>
  <c r="F34" i="3" a="1"/>
  <c r="I131" i="3"/>
  <c r="H52" i="3"/>
  <c r="F137" i="3" a="1"/>
  <c r="K42" i="1"/>
  <c r="I104" i="3"/>
  <c r="G77" i="3"/>
  <c r="F9" i="1"/>
  <c r="H56" i="3"/>
  <c r="H34" i="1"/>
  <c r="F427" i="3" a="1"/>
  <c r="H138" i="3"/>
  <c r="H44" i="1"/>
  <c r="I127" i="3"/>
  <c r="G133" i="3"/>
  <c r="J10" i="1"/>
  <c r="I169" i="3"/>
  <c r="F118" i="3" a="1"/>
  <c r="G37" i="3"/>
  <c r="E5" i="1"/>
  <c r="H40" i="3"/>
  <c r="G164" i="3"/>
  <c r="I122" i="3"/>
  <c r="I64" i="3"/>
  <c r="G139" i="3"/>
  <c r="G12" i="3"/>
  <c r="H149" i="3"/>
  <c r="F25" i="1"/>
  <c r="F42" i="3" a="1"/>
  <c r="H92" i="3"/>
  <c r="J6" i="1"/>
  <c r="I373" i="3"/>
  <c r="I374" i="3"/>
  <c r="K25" i="1"/>
  <c r="G416" i="3"/>
  <c r="E24" i="1"/>
  <c r="K18" i="1"/>
  <c r="H31" i="3"/>
  <c r="G58" i="3"/>
  <c r="I2" i="3"/>
  <c r="F368" i="3" a="1"/>
  <c r="G25" i="3"/>
  <c r="F3" i="3" a="1"/>
  <c r="H24" i="1"/>
  <c r="G155" i="3"/>
  <c r="I407" i="3"/>
  <c r="K27" i="1"/>
  <c r="H167" i="3"/>
  <c r="F13" i="3" a="1"/>
  <c r="K36" i="1"/>
  <c r="H357" i="3"/>
  <c r="G61" i="3"/>
  <c r="F133" i="3" a="1"/>
  <c r="H36" i="1"/>
  <c r="F403" i="3" a="1"/>
  <c r="F135" i="3" a="1"/>
  <c r="F416" i="3" a="1"/>
  <c r="H404" i="3"/>
  <c r="G95" i="3"/>
  <c r="H172" i="3"/>
  <c r="J37" i="1"/>
  <c r="F163" i="3" a="1"/>
  <c r="F397" i="3" a="1"/>
  <c r="G28" i="3"/>
  <c r="I377" i="3"/>
  <c r="F74" i="3" a="1"/>
  <c r="H99" i="3"/>
  <c r="G151" i="3"/>
  <c r="H79" i="3"/>
  <c r="J40" i="1"/>
  <c r="I19" i="3"/>
  <c r="F132" i="3" a="1"/>
  <c r="G69" i="3"/>
  <c r="F366" i="3" a="1"/>
  <c r="G402" i="3"/>
  <c r="F25" i="3" a="1"/>
  <c r="I30" i="1"/>
  <c r="J33" i="1"/>
  <c r="I397" i="3"/>
  <c r="F365" i="3" a="1"/>
  <c r="F111" i="3" a="1"/>
  <c r="I112" i="3"/>
  <c r="I401" i="3"/>
  <c r="G70" i="3"/>
  <c r="G343" i="3"/>
  <c r="G351" i="3"/>
  <c r="F56" i="3" a="1"/>
  <c r="F34" i="1"/>
  <c r="E45" i="1"/>
  <c r="E29" i="1"/>
  <c r="G29" i="3"/>
  <c r="E10" i="1"/>
  <c r="I65" i="3"/>
  <c r="J31" i="1"/>
  <c r="F167" i="3" a="1"/>
  <c r="G361" i="3"/>
  <c r="E16" i="1"/>
  <c r="H162" i="3"/>
  <c r="I43" i="3"/>
  <c r="E36" i="1"/>
  <c r="G372" i="3"/>
  <c r="G346" i="3"/>
  <c r="H39" i="3"/>
  <c r="G400" i="3"/>
  <c r="H125" i="3"/>
  <c r="G183" i="3"/>
  <c r="G54" i="3"/>
  <c r="H55" i="3"/>
  <c r="G24" i="3"/>
  <c r="G115" i="3"/>
  <c r="G146" i="3"/>
  <c r="K4" i="1"/>
  <c r="I358" i="3"/>
  <c r="F415" i="3" a="1"/>
  <c r="I6" i="3"/>
  <c r="G44" i="1"/>
  <c r="H72" i="3"/>
  <c r="G112" i="3"/>
  <c r="K15" i="1"/>
  <c r="J21" i="1"/>
  <c r="E18" i="1"/>
  <c r="F134" i="3" a="1"/>
  <c r="H371" i="3"/>
  <c r="G135" i="3"/>
  <c r="G8" i="1"/>
  <c r="F86" i="3" a="1"/>
  <c r="H423" i="3"/>
  <c r="H27" i="1"/>
  <c r="G106" i="3"/>
  <c r="H102" i="3"/>
  <c r="G141" i="3"/>
  <c r="G375" i="3"/>
  <c r="I372" i="3"/>
  <c r="H69" i="3"/>
  <c r="J16" i="1"/>
  <c r="I37" i="1"/>
  <c r="F88" i="3" a="1"/>
  <c r="G420" i="3"/>
  <c r="F30" i="3" a="1"/>
  <c r="F347" i="3" a="1"/>
  <c r="F401" i="3" a="1"/>
  <c r="I45" i="3"/>
  <c r="H374" i="3"/>
  <c r="I31" i="1"/>
  <c r="I71" i="3"/>
  <c r="G101" i="3"/>
  <c r="G415" i="3"/>
  <c r="G381" i="3"/>
  <c r="I141" i="3"/>
  <c r="J13" i="1"/>
  <c r="G7" i="3"/>
  <c r="I160" i="3"/>
  <c r="H408" i="3"/>
  <c r="I424" i="3"/>
  <c r="H62" i="3"/>
  <c r="G15" i="1"/>
  <c r="G360" i="3"/>
  <c r="G91" i="3"/>
  <c r="I380" i="3"/>
  <c r="J39" i="1"/>
  <c r="H182" i="3"/>
  <c r="G401" i="3"/>
  <c r="F363" i="3" a="1"/>
  <c r="H128" i="3"/>
  <c r="H17" i="1"/>
  <c r="F71" i="3" a="1"/>
  <c r="H60" i="3"/>
  <c r="F99" i="3" a="1"/>
  <c r="G38" i="3"/>
  <c r="H28" i="3"/>
  <c r="G350" i="3"/>
  <c r="F95" i="3" a="1"/>
  <c r="G347" i="3"/>
  <c r="F166" i="3" a="1"/>
  <c r="H148" i="3"/>
  <c r="F144" i="3" a="1"/>
  <c r="H17" i="3"/>
  <c r="F48" i="3" a="1"/>
  <c r="H49" i="3"/>
  <c r="I375" i="3"/>
  <c r="G21" i="3"/>
  <c r="H94" i="3"/>
  <c r="I367" i="3"/>
  <c r="F6" i="1"/>
  <c r="H344" i="3"/>
  <c r="F40" i="3" a="1"/>
  <c r="I28" i="3"/>
  <c r="F182" i="3" a="1"/>
  <c r="H37" i="3"/>
  <c r="G419" i="3"/>
  <c r="F53" i="3" a="1"/>
  <c r="H124" i="3"/>
  <c r="I349" i="3"/>
  <c r="G79" i="3"/>
  <c r="F142" i="3" a="1"/>
  <c r="H366" i="3"/>
  <c r="F4" i="3" a="1"/>
  <c r="H84" i="3"/>
  <c r="F50" i="3" a="1"/>
  <c r="I34" i="1"/>
  <c r="G185" i="3"/>
  <c r="I165" i="3"/>
  <c r="H37" i="1"/>
  <c r="H359" i="3"/>
  <c r="H30" i="3"/>
  <c r="G83" i="3"/>
  <c r="I74" i="3"/>
  <c r="I75" i="3"/>
  <c r="G107" i="3"/>
  <c r="I111" i="3"/>
  <c r="I365" i="3"/>
  <c r="F357" i="3" a="1"/>
  <c r="F75" i="3" a="1"/>
  <c r="K11" i="1"/>
  <c r="G64" i="3"/>
  <c r="F117" i="3" a="1"/>
  <c r="G19" i="3"/>
  <c r="F131" i="3" a="1"/>
  <c r="I146" i="3"/>
  <c r="F353" i="3" a="1"/>
  <c r="G170" i="3"/>
  <c r="F113" i="3" a="1"/>
  <c r="G389" i="3"/>
  <c r="F379" i="3" a="1"/>
  <c r="F38" i="1"/>
  <c r="F106" i="3" a="1"/>
  <c r="I32" i="1"/>
  <c r="F396" i="3" a="1"/>
  <c r="H15" i="1"/>
  <c r="F97" i="3" a="1"/>
  <c r="H21" i="1"/>
  <c r="K7" i="1"/>
  <c r="H185" i="3"/>
  <c r="G62" i="3"/>
  <c r="K41" i="1"/>
  <c r="G36" i="1"/>
  <c r="K32" i="1"/>
  <c r="H367" i="3"/>
  <c r="G59" i="3"/>
  <c r="I110" i="3"/>
  <c r="F381" i="3" a="1"/>
  <c r="F177" i="3" a="1"/>
  <c r="H358" i="3"/>
  <c r="I327" i="3"/>
  <c r="J35" i="1"/>
  <c r="I45" i="1"/>
  <c r="F20" i="3" a="1"/>
  <c r="H65" i="3"/>
  <c r="H64" i="3"/>
  <c r="I184" i="3"/>
  <c r="H142" i="3"/>
  <c r="I124" i="3"/>
  <c r="I17" i="3"/>
  <c r="G142" i="3"/>
  <c r="H25" i="3"/>
  <c r="F29" i="1"/>
  <c r="I182" i="3"/>
  <c r="H343" i="3"/>
  <c r="H133" i="3"/>
  <c r="F107" i="3" a="1"/>
  <c r="I48" i="3"/>
  <c r="G36" i="3"/>
  <c r="I143" i="3"/>
  <c r="I371" i="3"/>
  <c r="J18" i="1"/>
  <c r="G171" i="3"/>
  <c r="I61" i="3"/>
  <c r="F390" i="3" a="1"/>
  <c r="H50" i="3"/>
  <c r="F77" i="3" a="1"/>
  <c r="F324" i="3" a="1"/>
  <c r="I144" i="3"/>
  <c r="H11" i="1"/>
  <c r="E23" i="1"/>
  <c r="G137" i="3"/>
  <c r="K17" i="1"/>
  <c r="H8" i="3"/>
  <c r="I76" i="3"/>
  <c r="G393" i="3"/>
  <c r="I69" i="3"/>
  <c r="I9" i="3"/>
  <c r="G23" i="1"/>
  <c r="K19" i="1"/>
  <c r="G411" i="3"/>
  <c r="H100" i="3"/>
  <c r="G423" i="3"/>
  <c r="H392" i="3"/>
  <c r="G122" i="3"/>
  <c r="F103" i="3" a="1"/>
  <c r="H14" i="3"/>
  <c r="G376" i="3"/>
  <c r="G73" i="3"/>
  <c r="F84" i="3" a="1"/>
  <c r="H169" i="3"/>
  <c r="H352" i="3"/>
  <c r="H6" i="1"/>
  <c r="I92" i="3"/>
  <c r="H12" i="3"/>
  <c r="I32" i="3"/>
  <c r="H379" i="3"/>
  <c r="F410" i="3" a="1"/>
  <c r="G26" i="3"/>
  <c r="I56" i="3"/>
  <c r="G425" i="3"/>
  <c r="F428" i="3" a="1"/>
  <c r="I177" i="3"/>
  <c r="H108" i="3"/>
  <c r="E14" i="1"/>
  <c r="H16" i="3"/>
  <c r="H22" i="3"/>
  <c r="G159" i="3"/>
  <c r="F388" i="3" a="1"/>
  <c r="J38" i="1"/>
  <c r="F164" i="3" a="1"/>
  <c r="F19" i="1"/>
  <c r="I362" i="3"/>
  <c r="G136" i="3"/>
  <c r="F407" i="3" a="1"/>
  <c r="G5" i="1"/>
  <c r="H163" i="3"/>
  <c r="H9" i="1"/>
  <c r="F115" i="3" a="1"/>
  <c r="G364" i="3"/>
  <c r="I149" i="3"/>
  <c r="G47" i="3"/>
  <c r="H97" i="3"/>
  <c r="G158" i="3"/>
  <c r="G60" i="3"/>
  <c r="F153" i="3" a="1"/>
  <c r="H40" i="1"/>
  <c r="E28" i="1"/>
  <c r="F126" i="3" a="1"/>
  <c r="G68" i="3"/>
  <c r="G31" i="1"/>
  <c r="E42" i="1"/>
  <c r="G345" i="3"/>
  <c r="G110" i="3"/>
  <c r="I376" i="3"/>
  <c r="F393" i="3" a="1"/>
  <c r="F24" i="3" a="1"/>
  <c r="I73" i="3"/>
  <c r="E19" i="1"/>
  <c r="H95" i="3"/>
  <c r="I136" i="3"/>
  <c r="F44" i="1"/>
  <c r="G188" i="3"/>
  <c r="I400" i="3"/>
  <c r="H327" i="3"/>
  <c r="I117" i="3"/>
  <c r="G40" i="1"/>
  <c r="F420" i="3" a="1"/>
  <c r="H360" i="3"/>
  <c r="F187" i="3" a="1"/>
  <c r="F11" i="1"/>
  <c r="F92" i="3" a="1"/>
  <c r="H390" i="3"/>
  <c r="F43" i="3" a="1"/>
  <c r="J30" i="1"/>
  <c r="F186" i="3" a="1"/>
  <c r="G145" i="3"/>
  <c r="G33" i="1"/>
  <c r="G387" i="3"/>
  <c r="I379" i="3"/>
  <c r="G13" i="3"/>
  <c r="E12" i="1"/>
  <c r="E7" i="1"/>
  <c r="I27" i="1"/>
  <c r="G187" i="3"/>
  <c r="H29" i="1"/>
  <c r="G67" i="3"/>
  <c r="F128" i="3" a="1"/>
  <c r="F121" i="3" a="1"/>
  <c r="F22" i="1"/>
  <c r="I426" i="3"/>
  <c r="G129" i="3"/>
  <c r="G356" i="3"/>
  <c r="K13" i="1"/>
  <c r="I408" i="3"/>
  <c r="I39" i="1"/>
  <c r="G52" i="3"/>
  <c r="H317" i="3"/>
  <c r="G365" i="3"/>
  <c r="G407" i="3"/>
  <c r="H419" i="3"/>
  <c r="G161" i="3"/>
  <c r="G317" i="3"/>
  <c r="F16" i="1"/>
  <c r="G94" i="3"/>
  <c r="G134" i="3"/>
  <c r="G82" i="3"/>
  <c r="E30" i="1"/>
  <c r="G409" i="3"/>
  <c r="J20" i="1"/>
  <c r="F421" i="3" a="1"/>
  <c r="I428" i="3"/>
  <c r="F123" i="3" a="1"/>
  <c r="H75" i="3"/>
  <c r="H7" i="1"/>
  <c r="G353" i="3"/>
  <c r="I120" i="3"/>
  <c r="H3" i="3"/>
  <c r="F424" i="3" a="1"/>
  <c r="H394" i="3"/>
  <c r="F387" i="3" a="1"/>
  <c r="H44" i="3"/>
  <c r="F72" i="3" a="1"/>
  <c r="G392" i="3"/>
  <c r="H388" i="3"/>
  <c r="H407" i="3"/>
  <c r="G405" i="3"/>
  <c r="I364" i="3"/>
  <c r="I12" i="3"/>
  <c r="H42" i="1"/>
  <c r="J12" i="1"/>
  <c r="G126" i="3"/>
  <c r="H369" i="3"/>
  <c r="I153" i="3"/>
  <c r="F45" i="1"/>
  <c r="F28" i="3" a="1"/>
  <c r="I138" i="3"/>
  <c r="G178" i="3"/>
  <c r="G414" i="3"/>
  <c r="F158" i="3" a="1"/>
  <c r="G17" i="3"/>
  <c r="F395" i="3" a="1"/>
  <c r="I9" i="1"/>
  <c r="F414" i="3" a="1"/>
  <c r="J15" i="1"/>
  <c r="F62" i="3" a="1"/>
  <c r="I163" i="3"/>
  <c r="H170" i="3"/>
  <c r="E8" i="1"/>
  <c r="H33" i="3"/>
  <c r="H22" i="1"/>
  <c r="H61" i="3"/>
  <c r="I66" i="3"/>
  <c r="H43" i="3"/>
  <c r="G32" i="1"/>
  <c r="F51" i="3" a="1"/>
  <c r="G84" i="3"/>
  <c r="G348" i="3"/>
  <c r="F394" i="3" a="1"/>
  <c r="G86" i="3"/>
  <c r="H384" i="3"/>
  <c r="I13" i="3"/>
  <c r="I5" i="1"/>
  <c r="I170" i="3"/>
  <c r="H103" i="3"/>
  <c r="G180" i="3"/>
  <c r="I33" i="1"/>
  <c r="I369" i="3"/>
  <c r="I171" i="3"/>
  <c r="H132" i="3"/>
  <c r="G173" i="3"/>
  <c r="G404" i="3"/>
  <c r="G39" i="1"/>
  <c r="F155" i="3" a="1"/>
  <c r="G18" i="1"/>
  <c r="H421" i="3"/>
  <c r="F57" i="3" a="1"/>
  <c r="H397" i="3"/>
  <c r="I391" i="3"/>
  <c r="I324" i="3"/>
  <c r="G21" i="1"/>
  <c r="F120" i="3" a="1"/>
  <c r="H12" i="1"/>
  <c r="F100" i="3" a="1"/>
  <c r="G373" i="3"/>
  <c r="G160" i="3"/>
  <c r="G16" i="1"/>
  <c r="G426" i="3"/>
  <c r="I119" i="3"/>
  <c r="F9" i="3" a="1"/>
  <c r="F160" i="3" a="1"/>
  <c r="H400" i="3"/>
  <c r="F96" i="3" a="1"/>
  <c r="I384" i="3"/>
  <c r="I31" i="3"/>
  <c r="F17" i="1"/>
  <c r="E27" i="1"/>
  <c r="H38" i="1"/>
  <c r="I378" i="3"/>
  <c r="F27" i="1"/>
  <c r="G74" i="3"/>
  <c r="G374" i="3"/>
  <c r="I416" i="3"/>
  <c r="I47" i="3"/>
  <c r="K12" i="1"/>
  <c r="I30" i="3"/>
  <c r="I387" i="3"/>
  <c r="I158" i="3"/>
  <c r="H58" i="3"/>
  <c r="F78" i="3" a="1"/>
  <c r="K40" i="1"/>
  <c r="H121" i="3"/>
  <c r="F183" i="3" a="1"/>
  <c r="E44" i="1"/>
  <c r="F175" i="3" a="1"/>
  <c r="I168" i="3"/>
  <c r="I179" i="3"/>
  <c r="G51" i="3"/>
  <c r="H113" i="3"/>
  <c r="F32" i="1"/>
  <c r="I83" i="3"/>
  <c r="I429" i="3"/>
  <c r="G87" i="3"/>
  <c r="G45" i="1"/>
  <c r="I39" i="3"/>
  <c r="I157" i="3"/>
  <c r="I187" i="3"/>
  <c r="I383" i="3"/>
  <c r="F43" i="1"/>
  <c r="J43" i="1"/>
  <c r="E41" i="1"/>
  <c r="G30" i="1"/>
  <c r="I348" i="3"/>
  <c r="G99" i="3"/>
  <c r="H418" i="3"/>
  <c r="H426" i="3"/>
  <c r="F109" i="3" a="1"/>
  <c r="H429" i="3"/>
  <c r="F54" i="3" a="1"/>
  <c r="I25" i="1"/>
  <c r="E33" i="1"/>
  <c r="H82" i="3"/>
  <c r="F391" i="3" a="1"/>
  <c r="I181" i="3"/>
  <c r="F370" i="3" a="1"/>
  <c r="G179" i="3"/>
  <c r="F11" i="3" a="1"/>
  <c r="H123" i="3"/>
  <c r="F16" i="3" a="1"/>
  <c r="H93" i="3"/>
  <c r="K29" i="1"/>
  <c r="E20" i="1"/>
  <c r="H120" i="3"/>
  <c r="I53" i="3"/>
  <c r="G97" i="3"/>
  <c r="I103" i="3"/>
  <c r="G388" i="3"/>
  <c r="I28" i="1"/>
  <c r="I351" i="3"/>
  <c r="H57" i="3"/>
  <c r="F35" i="3" a="1"/>
  <c r="H175" i="3"/>
  <c r="I418" i="3"/>
  <c r="G131" i="3"/>
  <c r="H141" i="3"/>
  <c r="F29" i="3" a="1"/>
  <c r="I49" i="3"/>
  <c r="I427" i="3"/>
  <c r="H177" i="3"/>
  <c r="G65" i="3"/>
  <c r="I404" i="3"/>
  <c r="G390" i="3"/>
  <c r="F327" i="3" a="1"/>
  <c r="H355" i="3"/>
  <c r="K43" i="1"/>
  <c r="F76" i="3" a="1"/>
  <c r="H68" i="3"/>
  <c r="G117" i="3"/>
  <c r="F31" i="1"/>
  <c r="G100" i="3"/>
  <c r="H20" i="3"/>
  <c r="H33" i="1"/>
  <c r="I352" i="3"/>
  <c r="H171" i="3"/>
  <c r="I132" i="3"/>
  <c r="I147" i="3"/>
  <c r="H168" i="3"/>
  <c r="G340" i="3"/>
  <c r="I114" i="3"/>
  <c r="K16" i="1"/>
  <c r="F24" i="1"/>
  <c r="G427" i="3"/>
  <c r="J23" i="1"/>
  <c r="F168" i="3" a="1"/>
  <c r="H383" i="3"/>
  <c r="F402" i="3" a="1"/>
  <c r="G358" i="3"/>
  <c r="F91" i="3" a="1"/>
  <c r="I154" i="3"/>
  <c r="F14" i="1"/>
  <c r="I107" i="3"/>
  <c r="F389" i="3" a="1"/>
  <c r="J8" i="1"/>
  <c r="G367" i="3"/>
  <c r="G41" i="1"/>
  <c r="G50" i="3"/>
  <c r="I36" i="1"/>
  <c r="I18" i="1"/>
  <c r="G167" i="3"/>
  <c r="I79" i="3"/>
  <c r="I81" i="3"/>
  <c r="I133" i="3"/>
  <c r="G66" i="3"/>
  <c r="H78" i="3"/>
  <c r="F98" i="3" a="1"/>
  <c r="I410" i="3"/>
  <c r="G386" i="3"/>
  <c r="F68" i="3" a="1"/>
  <c r="H32" i="1"/>
  <c r="G40" i="3"/>
  <c r="H28" i="1"/>
  <c r="G143" i="3"/>
  <c r="H70" i="3"/>
  <c r="I390" i="3"/>
  <c r="I26" i="3"/>
  <c r="G130" i="3"/>
  <c r="F317" i="3" a="1"/>
  <c r="I359" i="3"/>
  <c r="H101" i="3"/>
  <c r="G120" i="3"/>
  <c r="G169" i="3"/>
  <c r="H340" i="3"/>
  <c r="K5" i="1"/>
  <c r="H11" i="3"/>
  <c r="I417" i="3"/>
  <c r="I27" i="3"/>
  <c r="H158" i="3"/>
  <c r="F185" i="3" a="1"/>
  <c r="H147" i="3"/>
  <c r="F179" i="3" a="1"/>
  <c r="J4" i="1"/>
  <c r="H105" i="3"/>
  <c r="I174" i="3"/>
  <c r="F108" i="3" a="1"/>
  <c r="I82" i="3"/>
  <c r="F398" i="3" a="1"/>
  <c r="G144" i="3"/>
  <c r="F145" i="3" a="1"/>
  <c r="I17" i="1"/>
  <c r="F73" i="3" a="1"/>
  <c r="G380" i="3"/>
  <c r="G38" i="1"/>
  <c r="K24" i="1"/>
  <c r="G382" i="3"/>
  <c r="F361" i="3" a="1"/>
  <c r="G363" i="3"/>
  <c r="I343" i="3"/>
  <c r="I180" i="3"/>
  <c r="J14" i="1"/>
  <c r="G53" i="3"/>
  <c r="I25" i="3"/>
  <c r="G78" i="3"/>
  <c r="H403" i="3"/>
  <c r="I63" i="3"/>
  <c r="F15" i="3" a="1"/>
  <c r="G31" i="3"/>
  <c r="F93" i="3" a="1"/>
  <c r="H391" i="3"/>
  <c r="I166" i="3"/>
  <c r="H144" i="3"/>
  <c r="G181" i="3"/>
  <c r="H424" i="3"/>
  <c r="F10" i="3" a="1"/>
  <c r="I42" i="1"/>
  <c r="I97" i="3"/>
  <c r="H157" i="3"/>
  <c r="I23" i="1"/>
  <c r="H104" i="3"/>
  <c r="F30" i="1"/>
  <c r="H150" i="3"/>
  <c r="F87" i="3" a="1"/>
  <c r="I188" i="3"/>
  <c r="H2" i="3"/>
  <c r="I44" i="3"/>
  <c r="G116" i="3"/>
  <c r="J27" i="1"/>
  <c r="H25" i="1"/>
  <c r="G397" i="3"/>
  <c r="H32" i="3"/>
  <c r="I419" i="3"/>
  <c r="F159" i="3" a="1"/>
  <c r="E17" i="1"/>
  <c r="G357" i="3"/>
  <c r="G57" i="3"/>
  <c r="I386" i="3"/>
  <c r="I42" i="3"/>
  <c r="I70" i="3"/>
  <c r="J19" i="1"/>
  <c r="I6" i="1"/>
  <c r="H422" i="3"/>
  <c r="G186" i="3"/>
  <c r="H143" i="3"/>
  <c r="F141" i="3" a="1"/>
  <c r="I346" i="3"/>
  <c r="G182" i="3"/>
  <c r="G9" i="3"/>
  <c r="G162" i="3"/>
  <c r="G46" i="3"/>
  <c r="I86" i="3"/>
  <c r="G27" i="1"/>
  <c r="I77" i="3"/>
  <c r="H42" i="3"/>
  <c r="H428" i="3"/>
  <c r="F349" i="3" a="1"/>
  <c r="I185" i="3"/>
  <c r="G379" i="3"/>
  <c r="J7" i="1"/>
  <c r="H46" i="3"/>
  <c r="G377" i="3"/>
  <c r="F173" i="3" a="1"/>
  <c r="G13" i="1"/>
  <c r="F375" i="3" a="1"/>
  <c r="F32" i="3" a="1"/>
  <c r="J11" i="1"/>
  <c r="G63" i="3"/>
  <c r="I412" i="3"/>
  <c r="I18" i="3"/>
  <c r="G175" i="3"/>
  <c r="F104" i="3" a="1"/>
  <c r="F172" i="3" a="1"/>
  <c r="G41" i="3"/>
  <c r="J9" i="1"/>
  <c r="F7" i="3" a="1"/>
  <c r="F146" i="3" a="1"/>
  <c r="G172" i="3"/>
  <c r="F124" i="3" a="1"/>
  <c r="F27" i="3" a="1"/>
  <c r="F80" i="3" a="1"/>
  <c r="H347" i="3"/>
  <c r="F348" i="3" a="1"/>
  <c r="H24" i="3"/>
  <c r="F151" i="3" a="1"/>
  <c r="I4" i="1"/>
  <c r="F340" i="3" a="1"/>
  <c r="I88" i="3"/>
  <c r="F2" i="3" a="1"/>
  <c r="I29" i="3"/>
  <c r="F26" i="3" a="1"/>
  <c r="H154" i="3"/>
  <c r="I347" i="3"/>
  <c r="J32" i="1"/>
  <c r="F404" i="3" a="1"/>
  <c r="H114" i="3"/>
  <c r="H35" i="1"/>
  <c r="G14" i="1"/>
  <c r="K26" i="1"/>
  <c r="H356" i="3"/>
  <c r="H389" i="3"/>
  <c r="I94" i="3"/>
  <c r="H324" i="3"/>
  <c r="I7" i="1"/>
  <c r="G71" i="3"/>
  <c r="H375" i="3"/>
  <c r="I183" i="3"/>
  <c r="H412" i="3"/>
  <c r="F66" i="3" a="1"/>
  <c r="K6" i="1"/>
  <c r="F65" i="3" a="1"/>
  <c r="H350" i="3"/>
  <c r="G127" i="3"/>
  <c r="H15" i="3"/>
  <c r="F405" i="3" a="1"/>
  <c r="F4" i="1"/>
  <c r="H420" i="3"/>
  <c r="H116" i="3"/>
  <c r="G177" i="3"/>
  <c r="F5" i="3" a="1"/>
  <c r="I395" i="3"/>
  <c r="I99" i="3"/>
  <c r="G111" i="3"/>
  <c r="H164" i="3"/>
  <c r="H106" i="3"/>
  <c r="I129" i="3"/>
  <c r="G412" i="3"/>
  <c r="G8" i="2"/>
  <c r="H98" i="3"/>
  <c r="G22" i="1"/>
  <c r="H18" i="3"/>
  <c r="F419" i="3" a="1"/>
  <c r="F382" i="3" a="1"/>
  <c r="H188" i="3"/>
  <c r="F10" i="1"/>
  <c r="I162" i="3"/>
  <c r="H183" i="3"/>
  <c r="F101" i="3" a="1"/>
  <c r="G371" i="3"/>
  <c r="G362" i="3"/>
  <c r="J44" i="1"/>
  <c r="G20" i="3"/>
  <c r="I26" i="1"/>
  <c r="H48" i="3"/>
  <c r="I100" i="3"/>
  <c r="I355" i="3"/>
  <c r="G352" i="3"/>
  <c r="F18" i="3" a="1"/>
  <c r="H160" i="3"/>
  <c r="G30" i="3"/>
  <c r="I67" i="3"/>
  <c r="G138" i="3"/>
  <c r="H376" i="3"/>
  <c r="F136" i="3" a="1"/>
  <c r="F345" i="3" a="1"/>
  <c r="F147" i="3" a="1"/>
  <c r="I134" i="3"/>
  <c r="H117" i="3"/>
  <c r="F422" i="3" a="1"/>
  <c r="G18" i="3"/>
  <c r="G406" i="3"/>
  <c r="F139" i="3" a="1"/>
  <c r="H396" i="3"/>
  <c r="F367" i="3" a="1"/>
  <c r="K30" i="1"/>
  <c r="F39" i="3" a="1"/>
  <c r="H13" i="1"/>
  <c r="F184" i="3" a="1"/>
  <c r="I108" i="3"/>
  <c r="F12" i="3" a="1"/>
  <c r="E38" i="1"/>
  <c r="H39" i="1"/>
  <c r="F6" i="3" a="1"/>
  <c r="F171" i="3" a="1"/>
  <c r="H30" i="1"/>
  <c r="F7" i="1"/>
  <c r="G176" i="3"/>
  <c r="I175" i="3"/>
  <c r="G15" i="3"/>
  <c r="I151" i="3"/>
  <c r="I4" i="3"/>
  <c r="H146" i="3"/>
  <c r="H131" i="3"/>
  <c r="J25" i="1"/>
  <c r="K45" i="1"/>
  <c r="H5" i="1"/>
  <c r="H34" i="3"/>
  <c r="F362" i="3" a="1"/>
  <c r="F46" i="3" a="1"/>
  <c r="F35" i="1"/>
  <c r="F64" i="3" a="1"/>
  <c r="I396" i="3"/>
  <c r="G327" i="3"/>
  <c r="G92" i="3"/>
  <c r="G119" i="3"/>
  <c r="I62" i="3"/>
  <c r="H13" i="3"/>
  <c r="I155" i="3"/>
  <c r="I29" i="1"/>
  <c r="K21" i="1"/>
  <c r="F38" i="3" a="1"/>
  <c r="G7" i="1"/>
  <c r="I366" i="3"/>
  <c r="H378" i="3"/>
  <c r="I121" i="3"/>
  <c r="H21" i="3"/>
  <c r="H174" i="3"/>
  <c r="G10" i="1"/>
  <c r="F8" i="2"/>
  <c r="I145" i="3"/>
  <c r="G96" i="3"/>
  <c r="H372" i="3"/>
  <c r="F105" i="3" a="1"/>
  <c r="H118" i="3"/>
  <c r="I102" i="3"/>
  <c r="F150" i="3" a="1"/>
  <c r="I38" i="3"/>
  <c r="I173" i="3"/>
  <c r="F154" i="3" a="1"/>
  <c r="H86" i="3"/>
  <c r="H90" i="3"/>
  <c r="I128" i="3"/>
  <c r="I402" i="3"/>
  <c r="H127" i="3"/>
  <c r="I41" i="1"/>
  <c r="F33" i="3" a="1"/>
  <c r="F40" i="1"/>
  <c r="I148" i="3"/>
  <c r="H87" i="3"/>
  <c r="J22" i="1"/>
  <c r="E6" i="1"/>
  <c r="I12" i="1"/>
  <c r="H63" i="3"/>
  <c r="I3" i="3"/>
  <c r="G19" i="1"/>
  <c r="F12" i="1"/>
  <c r="F170" i="3" a="1"/>
  <c r="G359" i="3"/>
  <c r="H178" i="3"/>
  <c r="E4" i="1"/>
  <c r="G140" i="3"/>
  <c r="J36" i="1"/>
  <c r="H71" i="3"/>
  <c r="I350" i="3"/>
  <c r="I21" i="3"/>
  <c r="I411" i="3"/>
  <c r="G355" i="3"/>
  <c r="H354" i="3"/>
  <c r="I186" i="3"/>
  <c r="F371" i="3" a="1"/>
  <c r="H414" i="3"/>
  <c r="F157" i="3" a="1"/>
  <c r="I90" i="3"/>
  <c r="F49" i="3" a="1"/>
  <c r="G385" i="3"/>
  <c r="F383" i="3" a="1"/>
  <c r="I139" i="3"/>
  <c r="F380" i="3" a="1"/>
  <c r="F31" i="3" a="1"/>
  <c r="H54" i="3"/>
  <c r="G89" i="3"/>
  <c r="G394" i="3"/>
  <c r="F36" i="3" a="1"/>
  <c r="I159" i="3"/>
  <c r="H110" i="3"/>
  <c r="H29" i="3"/>
  <c r="H413" i="3"/>
  <c r="I33" i="3"/>
  <c r="F408" i="3" a="1"/>
  <c r="F409" i="3" a="1"/>
  <c r="G9" i="1"/>
  <c r="I24" i="3"/>
  <c r="F359" i="3" a="1"/>
  <c r="K31" i="1"/>
  <c r="H140" i="3"/>
  <c r="F41" i="3" a="1"/>
  <c r="G35" i="3"/>
  <c r="I414" i="3"/>
  <c r="H180" i="3"/>
  <c r="G103" i="3"/>
  <c r="F20" i="1"/>
  <c r="J41" i="1"/>
  <c r="F423" i="3" a="1"/>
  <c r="I388" i="3"/>
  <c r="G123" i="3"/>
  <c r="G33" i="3"/>
  <c r="H348" i="3"/>
  <c r="F351" i="3" a="1"/>
  <c r="G125" i="3"/>
  <c r="H81" i="3"/>
  <c r="G25" i="1"/>
  <c r="I40" i="1"/>
  <c r="F412" i="3" a="1"/>
  <c r="E11" i="1"/>
  <c r="E8" i="2"/>
  <c r="G157" i="3"/>
  <c r="K34" i="1"/>
  <c r="G408" i="3"/>
  <c r="F406" i="3" a="1"/>
  <c r="G366" i="3"/>
  <c r="H151" i="3"/>
  <c r="I8" i="1"/>
  <c r="F178" i="3" a="1"/>
  <c r="C8" i="2"/>
  <c r="K14" i="1"/>
  <c r="F376" i="3" a="1"/>
  <c r="I381" i="3"/>
  <c r="I392" i="3"/>
  <c r="F14" i="3" a="1"/>
  <c r="I58" i="3"/>
  <c r="G184" i="3"/>
  <c r="F37" i="1"/>
  <c r="G5" i="3"/>
  <c r="H31" i="1"/>
  <c r="H96" i="3"/>
  <c r="F8" i="3" a="1"/>
  <c r="I34" i="3"/>
  <c r="I84" i="3"/>
  <c r="E15" i="1"/>
  <c r="F355" i="3" a="1"/>
  <c r="F411" i="3" a="1"/>
  <c r="I425" i="3"/>
  <c r="G421" i="3"/>
  <c r="I152" i="3"/>
  <c r="G109" i="3"/>
  <c r="I89" i="3"/>
  <c r="F162" i="3" a="1"/>
  <c r="F369" i="3" a="1"/>
  <c r="G23" i="3"/>
  <c r="G4" i="1"/>
  <c r="H349" i="3"/>
  <c r="H173" i="3"/>
  <c r="H153" i="3"/>
  <c r="H7" i="3"/>
  <c r="F169" i="3" a="1"/>
  <c r="G114" i="3"/>
  <c r="F23" i="3" a="1"/>
  <c r="H59" i="3"/>
  <c r="F161" i="3" a="1"/>
  <c r="G368" i="3"/>
  <c r="F127" i="3" a="1"/>
  <c r="H406" i="3"/>
  <c r="G354" i="3"/>
  <c r="G132" i="3"/>
  <c r="I344" i="3"/>
  <c r="H112" i="3"/>
  <c r="H186" i="3"/>
  <c r="H41" i="1"/>
  <c r="I22" i="1"/>
  <c r="H76" i="3"/>
  <c r="I360" i="3"/>
  <c r="I130" i="3"/>
  <c r="I413" i="3"/>
  <c r="F165" i="3" a="1"/>
  <c r="F352" i="3" a="1"/>
  <c r="I403" i="3"/>
  <c r="I363" i="3"/>
  <c r="H187" i="3"/>
  <c r="I5" i="3"/>
  <c r="H109" i="3"/>
  <c r="F116" i="3" a="1"/>
  <c r="G324" i="3"/>
  <c r="I68" i="3"/>
  <c r="E13" i="1"/>
  <c r="H155" i="3"/>
  <c r="G121" i="3"/>
  <c r="H402" i="3"/>
  <c r="G163" i="3"/>
  <c r="I345" i="3"/>
  <c r="I10" i="3"/>
  <c r="I361" i="3"/>
  <c r="F79" i="3" a="1"/>
  <c r="F47" i="3" a="1"/>
  <c r="F44" i="3" a="1"/>
  <c r="G48" i="3"/>
  <c r="I398" i="3"/>
  <c r="I43" i="1"/>
  <c r="G76" i="3"/>
  <c r="F344" i="3" a="1"/>
  <c r="E22" i="1"/>
  <c r="G378" i="3"/>
  <c r="D8" i="2"/>
  <c r="F174" i="3" a="1"/>
  <c r="G344" i="3"/>
  <c r="F148" i="3" a="1"/>
  <c r="H66" i="3"/>
  <c r="F152" i="3" a="1"/>
  <c r="H74" i="3"/>
  <c r="I52" i="3"/>
  <c r="F39" i="1"/>
  <c r="G2" i="3"/>
  <c r="G118" i="3"/>
  <c r="K8" i="1"/>
  <c r="F360" i="3" a="1"/>
  <c r="H380" i="3"/>
  <c r="H181" i="3"/>
  <c r="H91" i="3"/>
  <c r="G428" i="3"/>
  <c r="F364" i="3" a="1"/>
  <c r="H73" i="3"/>
  <c r="F354" i="3" a="1"/>
  <c r="H351" i="3"/>
  <c r="I172" i="3"/>
  <c r="H399" i="3"/>
  <c r="H165" i="3"/>
  <c r="H401" i="3"/>
  <c r="I22" i="3"/>
  <c r="I178" i="3"/>
  <c r="I8" i="3"/>
  <c r="G102" i="3"/>
  <c r="H139" i="3"/>
  <c r="F110" i="3" a="1"/>
  <c r="I105" i="3"/>
  <c r="I405" i="3"/>
  <c r="H80" i="3"/>
  <c r="K39" i="1"/>
  <c r="I357" i="3"/>
  <c r="K33" i="1"/>
  <c r="H416" i="3"/>
  <c r="F346" i="3" a="1"/>
  <c r="F5" i="1"/>
  <c r="F373" i="3" a="1"/>
  <c r="I317" i="3"/>
  <c r="I116" i="3"/>
  <c r="I106" i="3"/>
  <c r="H126" i="3"/>
  <c r="H115" i="3"/>
  <c r="I135" i="3"/>
  <c r="I176" i="3"/>
  <c r="F60" i="3" a="1"/>
  <c r="F140" i="3" a="1"/>
  <c r="J5" i="1"/>
  <c r="I59" i="3"/>
  <c r="F8" i="1"/>
  <c r="H129" i="3"/>
  <c r="K38" i="1"/>
  <c r="H345" i="3"/>
  <c r="I14" i="3"/>
  <c r="F112" i="3" a="1"/>
  <c r="H4" i="1"/>
  <c r="I51" i="3"/>
  <c r="H395" i="3"/>
  <c r="H119" i="3"/>
  <c r="I93" i="3"/>
  <c r="I409" i="3"/>
  <c r="G8" i="3"/>
  <c r="H382" i="3"/>
  <c r="I354" i="3"/>
  <c r="I72" i="3"/>
  <c r="H365" i="3"/>
  <c r="G105" i="3"/>
  <c r="F36" i="1"/>
  <c r="F37" i="3" a="1"/>
  <c r="I21" i="1"/>
  <c r="H385" i="3"/>
  <c r="J26" i="1"/>
  <c r="G44" i="3"/>
  <c r="I125" i="3"/>
  <c r="G417" i="3"/>
  <c r="I356" i="3"/>
  <c r="F23" i="1"/>
  <c r="I78" i="3"/>
  <c r="I382" i="3"/>
  <c r="I123" i="3"/>
  <c r="I60" i="3"/>
  <c r="G370" i="3"/>
  <c r="H159" i="3"/>
  <c r="E37" i="1"/>
  <c r="H6" i="3"/>
  <c r="K44" i="1"/>
  <c r="I91" i="3"/>
  <c r="G75" i="3"/>
  <c r="J42" i="1"/>
  <c r="G17" i="1"/>
  <c r="G154" i="3"/>
  <c r="H45" i="1"/>
  <c r="H20" i="1"/>
  <c r="K10" i="1"/>
  <c r="G108" i="3"/>
  <c r="I113" i="3"/>
  <c r="G10" i="3"/>
  <c r="G424" i="3"/>
  <c r="G55" i="3"/>
  <c r="F180" i="3" a="1"/>
  <c r="H83" i="3"/>
  <c r="F418" i="3" a="1"/>
  <c r="I389" i="3"/>
  <c r="G104" i="3"/>
  <c r="H362" i="3"/>
  <c r="H346" i="3"/>
  <c r="E26" i="1"/>
  <c r="F17" i="3" a="1"/>
  <c r="G28" i="1"/>
  <c r="K37" i="1"/>
  <c r="G20" i="1"/>
  <c r="H134" i="3"/>
  <c r="G383" i="3"/>
  <c r="G168" i="3"/>
  <c r="I87" i="3"/>
  <c r="F377" i="3" a="1"/>
  <c r="F426" i="3" a="1"/>
  <c r="I11" i="3"/>
  <c r="H425" i="3"/>
  <c r="F356" i="3" a="1"/>
  <c r="G93" i="3"/>
  <c r="I19" i="1"/>
  <c r="F181" i="3" a="1"/>
  <c r="F81" i="3" a="1"/>
  <c r="H77" i="3"/>
  <c r="I98" i="3"/>
  <c r="H26" i="1"/>
  <c r="G399" i="3"/>
  <c r="J45" i="1"/>
  <c r="I46" i="3"/>
  <c r="F400" i="3" a="1"/>
  <c r="G32" i="3"/>
  <c r="G124" i="3"/>
  <c r="G429" i="3"/>
  <c r="H377" i="3"/>
  <c r="G11" i="3"/>
  <c r="H363" i="3"/>
  <c r="I161" i="3"/>
  <c r="H88" i="3"/>
  <c r="F129" i="3" a="1"/>
  <c r="H67" i="3"/>
  <c r="I406" i="3"/>
  <c r="I37" i="3"/>
  <c r="G396" i="3"/>
  <c r="H364" i="3"/>
  <c r="F55" i="3" a="1"/>
  <c r="H26" i="3"/>
  <c r="F392" i="3" a="1"/>
  <c r="I394" i="3"/>
  <c r="F372" i="3" a="1"/>
  <c r="G149" i="3"/>
  <c r="G34" i="3"/>
  <c r="E43" i="1"/>
  <c r="G43" i="3"/>
  <c r="H14" i="1"/>
  <c r="G98" i="3"/>
  <c r="I38" i="1"/>
  <c r="H16" i="1"/>
  <c r="G27" i="3"/>
  <c r="I7" i="3"/>
  <c r="G384" i="3"/>
  <c r="G26" i="1"/>
  <c r="G150" i="3"/>
  <c r="F45" i="3" a="1"/>
  <c r="G3" i="3"/>
  <c r="H5" i="3"/>
  <c r="H36" i="3"/>
  <c r="F138" i="3" a="1"/>
  <c r="G165" i="3"/>
  <c r="F386" i="3" a="1"/>
  <c r="G418" i="3"/>
  <c r="F94" i="3" a="1"/>
  <c r="I15" i="3"/>
  <c r="F82" i="3" a="1"/>
  <c r="H130" i="3"/>
  <c r="F384" i="3" a="1"/>
  <c r="G45" i="3"/>
  <c r="I14" i="1"/>
  <c r="H23" i="3"/>
  <c r="I423" i="3"/>
  <c r="F413" i="3" a="1"/>
  <c r="G16" i="3"/>
  <c r="H361" i="3"/>
  <c r="G12" i="1"/>
  <c r="E34" i="1"/>
  <c r="K20" i="1"/>
  <c r="H47" i="3"/>
  <c r="H8" i="1"/>
  <c r="H161" i="3"/>
  <c r="I10" i="1"/>
  <c r="H111" i="3"/>
  <c r="F188" i="3" a="1"/>
  <c r="F42" i="1"/>
  <c r="F21" i="3" a="1"/>
  <c r="G369" i="3"/>
  <c r="G42" i="1"/>
  <c r="I340" i="3"/>
  <c r="H353" i="3"/>
  <c r="I50" i="3"/>
  <c r="I142" i="3"/>
  <c r="I115" i="3"/>
  <c r="I415" i="3"/>
  <c r="H23" i="1"/>
  <c r="H166" i="3"/>
  <c r="H405" i="3"/>
  <c r="I101" i="3"/>
  <c r="I16" i="1"/>
  <c r="I11" i="1"/>
  <c r="I422" i="3"/>
  <c r="I399" i="3"/>
  <c r="G166" i="3"/>
  <c r="H415" i="3"/>
  <c r="F143" i="3" a="1"/>
  <c r="G37" i="1"/>
  <c r="J28" i="1"/>
  <c r="F33" i="1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E49" i="1"/>
  <c r="F275" i="3"/>
  <c r="F273" i="3"/>
  <c r="F175" i="3"/>
  <c r="F192" i="3"/>
  <c r="F197" i="3"/>
  <c r="F101" i="3"/>
  <c r="F151" i="3"/>
  <c r="F10" i="3"/>
  <c r="F244" i="3"/>
  <c r="F259" i="3"/>
  <c r="F308" i="3"/>
  <c r="F336" i="3"/>
  <c r="F281" i="3"/>
  <c r="F190" i="3"/>
  <c r="F125" i="3"/>
  <c r="F327" i="3"/>
  <c r="F3" i="3"/>
  <c r="F14" i="3"/>
  <c r="F86" i="3"/>
  <c r="F54" i="3"/>
  <c r="F272" i="3"/>
  <c r="F212" i="3"/>
  <c r="F242" i="3"/>
  <c r="F71" i="3"/>
  <c r="F153" i="3"/>
  <c r="F383" i="3"/>
  <c r="F183" i="3"/>
  <c r="F180" i="3"/>
  <c r="F56" i="3"/>
  <c r="F399" i="3"/>
  <c r="F282" i="3"/>
  <c r="F427" i="3"/>
  <c r="F13" i="3"/>
  <c r="F349" i="3"/>
  <c r="F326" i="3"/>
  <c r="F61" i="3"/>
  <c r="F82" i="3"/>
  <c r="F223" i="3"/>
  <c r="F52" i="3"/>
  <c r="F429" i="3"/>
  <c r="F160" i="3"/>
  <c r="F193" i="3"/>
  <c r="F397" i="3"/>
  <c r="F365" i="3"/>
  <c r="F107" i="3"/>
  <c r="F162" i="3"/>
  <c r="F231" i="3"/>
  <c r="F403" i="3"/>
  <c r="F158" i="3"/>
  <c r="F16" i="3"/>
  <c r="F270" i="3"/>
  <c r="F50" i="3"/>
  <c r="F375" i="3"/>
  <c r="F224" i="3"/>
  <c r="F161" i="3"/>
  <c r="F104" i="3"/>
  <c r="F344" i="3"/>
  <c r="F5" i="3"/>
  <c r="F147" i="3"/>
  <c r="F300" i="3"/>
  <c r="F142" i="3"/>
  <c r="F60" i="3"/>
  <c r="F288" i="3"/>
  <c r="F260" i="3"/>
  <c r="F145" i="3"/>
  <c r="F390" i="3"/>
  <c r="F220" i="3"/>
  <c r="F201" i="3"/>
  <c r="F2" i="3"/>
  <c r="F350" i="3"/>
  <c r="F317" i="3"/>
  <c r="F226" i="3"/>
  <c r="F245" i="3"/>
  <c r="F301" i="3"/>
  <c r="F307" i="3"/>
  <c r="F294" i="3"/>
  <c r="F41" i="3"/>
  <c r="F28" i="3"/>
  <c r="F120" i="3"/>
  <c r="F32" i="3"/>
  <c r="F15" i="3"/>
  <c r="F239" i="3"/>
  <c r="F247" i="3"/>
  <c r="F389" i="3"/>
  <c r="F139" i="3"/>
  <c r="F106" i="3"/>
  <c r="F385" i="3"/>
  <c r="F243" i="3"/>
  <c r="F133" i="3"/>
  <c r="F364" i="3"/>
  <c r="F266" i="3"/>
  <c r="F152" i="3"/>
  <c r="F410" i="3"/>
  <c r="F37" i="3"/>
  <c r="F426" i="3"/>
  <c r="F225" i="3"/>
  <c r="F167" i="3"/>
  <c r="F62" i="3"/>
  <c r="F211" i="3"/>
  <c r="F89" i="3"/>
  <c r="F81" i="3"/>
  <c r="F263" i="3"/>
  <c r="F411" i="3"/>
  <c r="F400" i="3"/>
  <c r="F63" i="3"/>
  <c r="F262" i="3"/>
  <c r="F78" i="3"/>
  <c r="F240" i="3"/>
  <c r="F412" i="3"/>
  <c r="F338" i="3"/>
  <c r="F65" i="3"/>
  <c r="F111" i="3"/>
  <c r="F310" i="3"/>
  <c r="F184" i="3"/>
  <c r="F381" i="3"/>
  <c r="F251" i="3"/>
  <c r="F121" i="3"/>
  <c r="F181" i="3"/>
  <c r="F213" i="3"/>
  <c r="F39" i="3"/>
  <c r="F51" i="3"/>
  <c r="F292" i="3"/>
  <c r="F237" i="3"/>
  <c r="F219" i="3"/>
  <c r="F267" i="3"/>
  <c r="F135" i="3"/>
  <c r="F420" i="3"/>
  <c r="F57" i="3"/>
  <c r="F368" i="3"/>
  <c r="F178" i="3"/>
  <c r="F83" i="3"/>
  <c r="F29" i="3"/>
  <c r="F298" i="3"/>
  <c r="F316" i="3"/>
  <c r="F257" i="3"/>
  <c r="F203" i="3"/>
  <c r="F246" i="3"/>
  <c r="F128" i="3"/>
  <c r="F4" i="3"/>
  <c r="F393" i="3"/>
  <c r="F117" i="3"/>
  <c r="F315" i="3"/>
  <c r="F276" i="3"/>
  <c r="F179" i="3"/>
  <c r="F345" i="3"/>
  <c r="F340" i="3"/>
  <c r="F221" i="3"/>
  <c r="F157" i="3"/>
  <c r="F413" i="3"/>
  <c r="F75" i="3"/>
  <c r="F407" i="3"/>
  <c r="F374" i="3"/>
  <c r="F76" i="3"/>
  <c r="F12" i="3"/>
  <c r="F299" i="3"/>
  <c r="F414" i="3"/>
  <c r="F109" i="3"/>
  <c r="F314" i="3"/>
  <c r="F321" i="3"/>
  <c r="F271" i="3"/>
  <c r="F177" i="3"/>
  <c r="F232" i="3"/>
  <c r="F328" i="3"/>
  <c r="F422" i="3"/>
  <c r="F395" i="3"/>
  <c r="F416" i="3"/>
  <c r="F176" i="3"/>
  <c r="F285" i="3"/>
  <c r="F304" i="3"/>
  <c r="F293" i="3"/>
  <c r="F204" i="3"/>
  <c r="F95" i="3"/>
  <c r="F112" i="3"/>
  <c r="F409" i="3"/>
  <c r="F392" i="3"/>
  <c r="F24" i="3"/>
  <c r="F202" i="3"/>
  <c r="F268" i="3"/>
  <c r="F67" i="3"/>
  <c r="F188" i="3"/>
  <c r="F79" i="3"/>
  <c r="F93" i="3"/>
  <c r="F6" i="3"/>
  <c r="F150" i="3"/>
  <c r="F269" i="3"/>
  <c r="F103" i="3"/>
  <c r="F9" i="3"/>
  <c r="F227" i="3"/>
  <c r="F361" i="3"/>
  <c r="F207" i="3"/>
  <c r="F96" i="3"/>
  <c r="F108" i="3"/>
  <c r="F337" i="3"/>
  <c r="F346" i="3"/>
  <c r="F303" i="3"/>
  <c r="F116" i="3"/>
  <c r="F122" i="3"/>
  <c r="F355" i="3"/>
  <c r="F216" i="3"/>
  <c r="F44" i="3"/>
  <c r="F351" i="3"/>
  <c r="F194" i="3"/>
  <c r="F274" i="3"/>
  <c r="F352" i="3"/>
  <c r="F110" i="3"/>
  <c r="F367" i="3"/>
  <c r="F256" i="3"/>
  <c r="F198" i="3"/>
  <c r="F74" i="3"/>
  <c r="F144" i="3"/>
  <c r="F353" i="3"/>
  <c r="F113" i="3"/>
  <c r="F382" i="3"/>
  <c r="F174" i="3"/>
  <c r="F85" i="3"/>
  <c r="F228" i="3"/>
  <c r="F264" i="3"/>
  <c r="F241" i="3"/>
  <c r="F424" i="3"/>
  <c r="F123" i="3"/>
  <c r="F102" i="3"/>
  <c r="F191" i="3"/>
  <c r="F339" i="3"/>
  <c r="F73" i="3"/>
  <c r="F163" i="3"/>
  <c r="F23" i="3"/>
  <c r="F391" i="3"/>
  <c r="F173" i="3"/>
  <c r="F366" i="3"/>
  <c r="F334" i="3"/>
  <c r="F100" i="3"/>
  <c r="F373" i="3"/>
  <c r="F359" i="3"/>
  <c r="F155" i="3"/>
  <c r="F30" i="3"/>
  <c r="F248" i="3"/>
  <c r="F402" i="3"/>
  <c r="F48" i="3"/>
  <c r="F59" i="3"/>
  <c r="F379" i="3"/>
  <c r="F386" i="3"/>
  <c r="F261" i="3"/>
  <c r="F265" i="3"/>
  <c r="F195" i="3"/>
  <c r="F312" i="3"/>
  <c r="F332" i="3"/>
  <c r="F277" i="3"/>
  <c r="F118" i="3"/>
  <c r="F171" i="3"/>
  <c r="F64" i="3"/>
  <c r="F130" i="3"/>
  <c r="F378" i="3"/>
  <c r="F302" i="3"/>
  <c r="F295" i="3"/>
  <c r="F318" i="3"/>
  <c r="F306" i="3"/>
  <c r="F25" i="3"/>
  <c r="F26" i="3"/>
  <c r="F396" i="3"/>
  <c r="F148" i="3"/>
  <c r="F380" i="3"/>
  <c r="F72" i="3"/>
  <c r="F254" i="3"/>
  <c r="F238" i="3"/>
  <c r="F49" i="3"/>
  <c r="F154" i="3"/>
  <c r="F348" i="3"/>
  <c r="F357" i="3"/>
  <c r="F8" i="3"/>
  <c r="F236" i="3"/>
  <c r="F22" i="3"/>
  <c r="F119" i="3"/>
  <c r="F253" i="3"/>
  <c r="F415" i="3"/>
  <c r="F47" i="3"/>
  <c r="F279" i="3"/>
  <c r="F405" i="3"/>
  <c r="F53" i="3"/>
  <c r="F214" i="3"/>
  <c r="F185" i="3"/>
  <c r="F234" i="3"/>
  <c r="F43" i="3"/>
  <c r="F356" i="3"/>
  <c r="F17" i="3"/>
  <c r="F296" i="3"/>
  <c r="F87" i="3"/>
  <c r="F235" i="3"/>
  <c r="F136" i="3"/>
  <c r="F141" i="3"/>
  <c r="F34" i="3"/>
  <c r="F168" i="3"/>
  <c r="F97" i="3"/>
  <c r="F69" i="3"/>
  <c r="F99" i="3"/>
  <c r="F94" i="3"/>
  <c r="F290" i="3"/>
  <c r="F311" i="3"/>
  <c r="F36" i="3"/>
  <c r="F58" i="3"/>
  <c r="F189" i="3"/>
  <c r="F19" i="3"/>
  <c r="F258" i="3"/>
  <c r="F209" i="3"/>
  <c r="F291" i="3"/>
  <c r="F376" i="3"/>
  <c r="F132" i="3"/>
  <c r="F342" i="3"/>
  <c r="F309" i="3"/>
  <c r="F218" i="3"/>
  <c r="F84" i="3"/>
  <c r="F421" i="3"/>
  <c r="F40" i="3"/>
  <c r="F45" i="3"/>
  <c r="F156" i="3"/>
  <c r="F255" i="3"/>
  <c r="F230" i="3"/>
  <c r="F229" i="3"/>
  <c r="F286" i="3"/>
  <c r="F90" i="3"/>
  <c r="F394" i="3"/>
  <c r="F428" i="3"/>
  <c r="F165" i="3"/>
  <c r="F127" i="3"/>
  <c r="F329" i="3"/>
  <c r="F333" i="3"/>
  <c r="F222" i="3"/>
  <c r="F143" i="3"/>
  <c r="F401" i="3"/>
  <c r="F343" i="3"/>
  <c r="F137" i="3"/>
  <c r="F20" i="3"/>
  <c r="F38" i="3"/>
  <c r="F199" i="3"/>
  <c r="F18" i="3"/>
  <c r="F92" i="3"/>
  <c r="F77" i="3"/>
  <c r="F164" i="3"/>
  <c r="F105" i="3"/>
  <c r="F233" i="3"/>
  <c r="F131" i="3"/>
  <c r="F325" i="3"/>
  <c r="F169" i="3"/>
  <c r="F68" i="3"/>
  <c r="F335" i="3"/>
  <c r="F124" i="3"/>
  <c r="F360" i="3"/>
  <c r="F91" i="3"/>
  <c r="F70" i="3"/>
  <c r="F146" i="3"/>
  <c r="F55" i="3"/>
  <c r="F319" i="3"/>
  <c r="F11" i="3"/>
  <c r="F369" i="3"/>
  <c r="F297" i="3"/>
  <c r="F208" i="3"/>
  <c r="F322" i="3"/>
  <c r="F210" i="3"/>
  <c r="F362" i="3"/>
  <c r="F27" i="3"/>
  <c r="F320" i="3"/>
  <c r="F249" i="3"/>
  <c r="F330" i="3"/>
  <c r="F423" i="3"/>
  <c r="F172" i="3"/>
  <c r="F35" i="3"/>
  <c r="F196" i="3"/>
  <c r="F252" i="3"/>
  <c r="F217" i="3"/>
  <c r="F289" i="3"/>
  <c r="F323" i="3"/>
  <c r="F134" i="3"/>
  <c r="F377" i="3"/>
  <c r="F31" i="3"/>
  <c r="F126" i="3"/>
  <c r="F187" i="3"/>
  <c r="F371" i="3"/>
  <c r="F186" i="3"/>
  <c r="F331" i="3"/>
  <c r="F278" i="3"/>
  <c r="F250" i="3"/>
  <c r="F80" i="3"/>
  <c r="F88" i="3"/>
  <c r="F419" i="3"/>
  <c r="F21" i="3"/>
  <c r="F417" i="3"/>
  <c r="F287" i="3"/>
  <c r="F138" i="3"/>
  <c r="F140" i="3"/>
  <c r="F7" i="3"/>
  <c r="F404" i="3"/>
  <c r="F166" i="3"/>
  <c r="F347" i="3"/>
  <c r="F215" i="3"/>
  <c r="F418" i="3"/>
  <c r="F406" i="3"/>
  <c r="F341" i="3"/>
  <c r="F370" i="3"/>
  <c r="F387" i="3"/>
  <c r="F372" i="3"/>
  <c r="F305" i="3"/>
  <c r="F98" i="3"/>
  <c r="F159" i="3"/>
  <c r="F384" i="3"/>
  <c r="F284" i="3"/>
  <c r="F363" i="3"/>
  <c r="F129" i="3"/>
  <c r="F398" i="3"/>
  <c r="F182" i="3"/>
  <c r="F205" i="3"/>
  <c r="F324" i="3"/>
  <c r="F280" i="3"/>
  <c r="F358" i="3"/>
  <c r="F33" i="3"/>
  <c r="F42" i="3"/>
  <c r="F425" i="3"/>
  <c r="F206" i="3"/>
  <c r="F114" i="3"/>
  <c r="F313" i="3"/>
  <c r="F388" i="3"/>
  <c r="F115" i="3"/>
  <c r="F149" i="3"/>
  <c r="F66" i="3"/>
  <c r="F283" i="3"/>
  <c r="F46" i="3"/>
  <c r="F170" i="3"/>
  <c r="F354" i="3"/>
  <c r="F408" i="3"/>
  <c r="F200" i="3"/>
  <c r="E339" i="3"/>
  <c r="E342" i="3"/>
  <c r="E326" i="3"/>
  <c r="E193" i="3"/>
  <c r="E315" i="3"/>
  <c r="E301" i="3"/>
  <c r="E286" i="3"/>
  <c r="E266" i="3"/>
  <c r="E204" i="3"/>
  <c r="E219" i="3"/>
  <c r="E305" i="3"/>
  <c r="E291" i="3"/>
  <c r="E230" i="3"/>
  <c r="E309" i="3"/>
  <c r="E250" i="3"/>
  <c r="E307" i="3"/>
  <c r="E262" i="3"/>
  <c r="E278" i="3"/>
  <c r="E267" i="3"/>
  <c r="E333" i="3"/>
  <c r="E274" i="3"/>
  <c r="E213" i="3"/>
  <c r="E332" i="3"/>
  <c r="E320" i="3"/>
  <c r="E319" i="3"/>
  <c r="E156" i="3"/>
  <c r="E233" i="3"/>
  <c r="E195" i="3"/>
  <c r="E290" i="3"/>
  <c r="E215" i="3"/>
  <c r="E299" i="3"/>
  <c r="E209" i="3"/>
  <c r="E295" i="3"/>
  <c r="E323" i="3"/>
  <c r="E283" i="3"/>
  <c r="E242" i="3"/>
  <c r="E226" i="3"/>
  <c r="E304" i="3"/>
  <c r="E220" i="3"/>
  <c r="E334" i="3"/>
  <c r="E232" i="3"/>
  <c r="E251" i="3"/>
  <c r="E236" i="3"/>
  <c r="E280" i="3"/>
  <c r="E244" i="3"/>
  <c r="E321" i="3"/>
  <c r="E208" i="3"/>
  <c r="E214" i="3"/>
  <c r="E275" i="3"/>
  <c r="E234" i="3"/>
  <c r="E292" i="3"/>
  <c r="E282" i="3"/>
  <c r="E296" i="3"/>
  <c r="E302" i="3"/>
  <c r="E318" i="3"/>
  <c r="E223" i="3"/>
  <c r="E202" i="3"/>
  <c r="E221" i="3"/>
  <c r="E297" i="3"/>
  <c r="E314" i="3"/>
  <c r="E337" i="3"/>
  <c r="E308" i="3"/>
  <c r="E252" i="3"/>
  <c r="E255" i="3"/>
  <c r="E194" i="3"/>
  <c r="E313" i="3"/>
  <c r="E211" i="3"/>
  <c r="E210" i="3"/>
  <c r="E293" i="3"/>
  <c r="E328" i="3"/>
  <c r="E269" i="3"/>
  <c r="E272" i="3"/>
  <c r="E192" i="3"/>
  <c r="E253" i="3"/>
  <c r="E311" i="3"/>
  <c r="E229" i="3"/>
  <c r="E199" i="3"/>
  <c r="E312" i="3"/>
  <c r="E197" i="3"/>
  <c r="E288" i="3"/>
  <c r="E338" i="3"/>
  <c r="E284" i="3"/>
  <c r="E218" i="3"/>
  <c r="E243" i="3"/>
  <c r="E190" i="3"/>
  <c r="E200" i="3"/>
  <c r="E206" i="3"/>
  <c r="E257" i="3"/>
  <c r="E247" i="3"/>
  <c r="E246" i="3"/>
  <c r="E259" i="3"/>
  <c r="E263" i="3"/>
  <c r="E271" i="3"/>
  <c r="E198" i="3"/>
  <c r="E256" i="3"/>
  <c r="E306" i="3"/>
  <c r="E322" i="3"/>
  <c r="E279" i="3"/>
  <c r="E281" i="3"/>
  <c r="E277" i="3"/>
  <c r="E294" i="3"/>
  <c r="E238" i="3"/>
  <c r="E298" i="3"/>
  <c r="E203" i="3"/>
  <c r="E207" i="3"/>
  <c r="E241" i="3"/>
  <c r="E264" i="3"/>
  <c r="E235" i="3"/>
  <c r="E216" i="3"/>
  <c r="E228" i="3"/>
  <c r="E225" i="3"/>
  <c r="E329" i="3"/>
  <c r="E217" i="3"/>
  <c r="E258" i="3"/>
  <c r="E205" i="3"/>
  <c r="E287" i="3"/>
  <c r="E273" i="3"/>
  <c r="E212" i="3"/>
  <c r="E189" i="3"/>
  <c r="E285" i="3"/>
  <c r="E341" i="3"/>
  <c r="E231" i="3"/>
  <c r="E261" i="3"/>
  <c r="E276" i="3"/>
  <c r="E254" i="3"/>
  <c r="E310" i="3"/>
  <c r="E316" i="3"/>
  <c r="E336" i="3"/>
  <c r="E85" i="3"/>
  <c r="E303" i="3"/>
  <c r="E237" i="3"/>
  <c r="E335" i="3"/>
  <c r="E268" i="3"/>
  <c r="E330" i="3"/>
  <c r="E289" i="3"/>
  <c r="E270" i="3"/>
  <c r="E191" i="3"/>
  <c r="E260" i="3"/>
  <c r="E222" i="3"/>
  <c r="E239" i="3"/>
  <c r="E201" i="3"/>
  <c r="E227" i="3"/>
  <c r="E325" i="3"/>
  <c r="E248" i="3"/>
  <c r="E249" i="3"/>
  <c r="E240" i="3"/>
  <c r="E224" i="3"/>
  <c r="E300" i="3"/>
  <c r="E331" i="3"/>
  <c r="E196" i="3"/>
  <c r="E265" i="3"/>
  <c r="E245" i="3"/>
  <c r="E9" i="3"/>
  <c r="E113" i="3"/>
  <c r="E154" i="3"/>
  <c r="E383" i="3"/>
  <c r="E361" i="3"/>
  <c r="E128" i="3"/>
  <c r="E426" i="3"/>
  <c r="E93" i="3"/>
  <c r="E394" i="3"/>
  <c r="E114" i="3"/>
  <c r="E429" i="3"/>
  <c r="E369" i="3"/>
  <c r="E135" i="3"/>
  <c r="E428" i="3"/>
  <c r="E150" i="3"/>
  <c r="E391" i="3"/>
  <c r="E39" i="3"/>
  <c r="E142" i="3"/>
  <c r="E16" i="3"/>
  <c r="E105" i="3"/>
  <c r="E370" i="3"/>
  <c r="E398" i="3"/>
  <c r="E23" i="3"/>
  <c r="E41" i="3"/>
  <c r="E186" i="3"/>
  <c r="E359" i="3"/>
  <c r="E70" i="3"/>
  <c r="E176" i="3"/>
  <c r="E381" i="3"/>
  <c r="E395" i="3"/>
  <c r="E20" i="3"/>
  <c r="E419" i="3"/>
  <c r="E347" i="3"/>
  <c r="E384" i="3"/>
  <c r="E187" i="3"/>
  <c r="E169" i="3"/>
  <c r="E100" i="3"/>
  <c r="E26" i="3"/>
  <c r="E379" i="3"/>
  <c r="E424" i="3"/>
  <c r="E118" i="3"/>
  <c r="E136" i="3"/>
  <c r="E50" i="3"/>
  <c r="E73" i="3"/>
  <c r="E345" i="3"/>
  <c r="E161" i="3"/>
  <c r="E149" i="3"/>
  <c r="E31" i="3"/>
  <c r="E82" i="3"/>
  <c r="E166" i="3"/>
  <c r="E396" i="3"/>
  <c r="E83" i="3"/>
  <c r="E350" i="3"/>
  <c r="E11" i="3"/>
  <c r="E27" i="3"/>
  <c r="E412" i="3"/>
  <c r="E109" i="3"/>
  <c r="E427" i="3"/>
  <c r="E400" i="3"/>
  <c r="E4" i="3"/>
  <c r="E373" i="3"/>
  <c r="E81" i="3"/>
  <c r="E122" i="3"/>
  <c r="E138" i="3"/>
  <c r="E145" i="3"/>
  <c r="E33" i="3"/>
  <c r="E59" i="3"/>
  <c r="E5" i="3"/>
  <c r="E167" i="3"/>
  <c r="E57" i="3"/>
  <c r="E66" i="3"/>
  <c r="E397" i="3"/>
  <c r="E420" i="3"/>
  <c r="E123" i="3"/>
  <c r="E155" i="3"/>
  <c r="E177" i="3"/>
  <c r="E423" i="3"/>
  <c r="E42" i="3"/>
  <c r="E6" i="3"/>
  <c r="E407" i="3"/>
  <c r="E24" i="3"/>
  <c r="E354" i="3"/>
  <c r="E388" i="3"/>
  <c r="E389" i="3"/>
  <c r="E80" i="3"/>
  <c r="E182" i="3"/>
  <c r="E35" i="3"/>
  <c r="E2" i="3"/>
  <c r="E56" i="3"/>
  <c r="E127" i="3"/>
  <c r="E25" i="3"/>
  <c r="E29" i="3"/>
  <c r="E162" i="3"/>
  <c r="E375" i="3"/>
  <c r="E348" i="3"/>
  <c r="E417" i="3"/>
  <c r="E119" i="3"/>
  <c r="E374" i="3"/>
  <c r="E425" i="3"/>
  <c r="E327" i="3"/>
  <c r="E385" i="3"/>
  <c r="E22" i="3"/>
  <c r="E129" i="3"/>
  <c r="E40" i="3"/>
  <c r="E49" i="3"/>
  <c r="E68" i="3"/>
  <c r="E44" i="3"/>
  <c r="E366" i="3"/>
  <c r="E152" i="3"/>
  <c r="E79" i="3"/>
  <c r="E17" i="3"/>
  <c r="E178" i="3"/>
  <c r="E137" i="3"/>
  <c r="E61" i="3"/>
  <c r="E32" i="3"/>
  <c r="E170" i="3"/>
  <c r="E106" i="3"/>
  <c r="E53" i="3"/>
  <c r="E411" i="3"/>
  <c r="E356" i="3"/>
  <c r="E363" i="3"/>
  <c r="E117" i="3"/>
  <c r="E317" i="3"/>
  <c r="E104" i="3"/>
  <c r="E99" i="3"/>
  <c r="E399" i="3"/>
  <c r="E180" i="3"/>
  <c r="E174" i="3"/>
  <c r="E367" i="3"/>
  <c r="E78" i="3"/>
  <c r="E111" i="3"/>
  <c r="E390" i="3"/>
  <c r="E402" i="3"/>
  <c r="E158" i="3"/>
  <c r="E151" i="3"/>
  <c r="E87" i="3"/>
  <c r="E343" i="3"/>
  <c r="E121" i="3"/>
  <c r="E92" i="3"/>
  <c r="E95" i="3"/>
  <c r="E147" i="3"/>
  <c r="E63" i="3"/>
  <c r="E88" i="3"/>
  <c r="E120" i="3"/>
  <c r="E13" i="3"/>
  <c r="E115" i="3"/>
  <c r="E401" i="3"/>
  <c r="E36" i="3"/>
  <c r="E416" i="3"/>
  <c r="E65" i="3"/>
  <c r="E408" i="3"/>
  <c r="E97" i="3"/>
  <c r="E103" i="3"/>
  <c r="E175" i="3"/>
  <c r="E153" i="3"/>
  <c r="E324" i="3"/>
  <c r="E15" i="3"/>
  <c r="E405" i="3"/>
  <c r="E352" i="3"/>
  <c r="E108" i="3"/>
  <c r="E418" i="3"/>
  <c r="E148" i="3"/>
  <c r="E132" i="3"/>
  <c r="E28" i="3"/>
  <c r="E69" i="3"/>
  <c r="E164" i="3"/>
  <c r="E45" i="3"/>
  <c r="E392" i="3"/>
  <c r="E140" i="3"/>
  <c r="E360" i="3"/>
  <c r="E90" i="3"/>
  <c r="E380" i="3"/>
  <c r="E64" i="3"/>
  <c r="E110" i="3"/>
  <c r="E159" i="3"/>
  <c r="E173" i="3"/>
  <c r="E48" i="3"/>
  <c r="E349" i="3"/>
  <c r="E143" i="3"/>
  <c r="E415" i="3"/>
  <c r="E67" i="3"/>
  <c r="E382" i="3"/>
  <c r="E413" i="3"/>
  <c r="E157" i="3"/>
  <c r="E377" i="3"/>
  <c r="E94" i="3"/>
  <c r="E126" i="3"/>
  <c r="E84" i="3"/>
  <c r="E421" i="3"/>
  <c r="E55" i="3"/>
  <c r="E409" i="3"/>
  <c r="E368" i="3"/>
  <c r="E125" i="3"/>
  <c r="E185" i="3"/>
  <c r="E403" i="3"/>
  <c r="E364" i="3"/>
  <c r="E386" i="3"/>
  <c r="E406" i="3"/>
  <c r="E165" i="3"/>
  <c r="E38" i="3"/>
  <c r="E376" i="3"/>
  <c r="E134" i="3"/>
  <c r="E21" i="3"/>
  <c r="E362" i="3"/>
  <c r="E131" i="3"/>
  <c r="E346" i="3"/>
  <c r="E19" i="3"/>
  <c r="E98" i="3"/>
  <c r="E414" i="3"/>
  <c r="E372" i="3"/>
  <c r="E58" i="3"/>
  <c r="E371" i="3"/>
  <c r="E179" i="3"/>
  <c r="E91" i="3"/>
  <c r="E404" i="3"/>
  <c r="E344" i="3"/>
  <c r="E89" i="3"/>
  <c r="E107" i="3"/>
  <c r="E130" i="3"/>
  <c r="E163" i="3"/>
  <c r="E101" i="3"/>
  <c r="E7" i="3"/>
  <c r="E8" i="3"/>
  <c r="E387" i="3"/>
  <c r="E139" i="3"/>
  <c r="E30" i="3"/>
  <c r="E60" i="3"/>
  <c r="E133" i="3"/>
  <c r="E47" i="3"/>
  <c r="E75" i="3"/>
  <c r="E144" i="3"/>
  <c r="E422" i="3"/>
  <c r="E12" i="3"/>
  <c r="E102" i="3"/>
  <c r="E358" i="3"/>
  <c r="E124" i="3"/>
  <c r="E43" i="3"/>
  <c r="E10" i="3"/>
  <c r="E160" i="3"/>
  <c r="E351" i="3"/>
  <c r="E14" i="3"/>
  <c r="E171" i="3"/>
  <c r="E71" i="3"/>
  <c r="E172" i="3"/>
  <c r="E46" i="3"/>
  <c r="E183" i="3"/>
  <c r="E340" i="3"/>
  <c r="E357" i="3"/>
  <c r="E184" i="3"/>
  <c r="E54" i="3"/>
  <c r="E76" i="3"/>
  <c r="E181" i="3"/>
  <c r="E168" i="3"/>
  <c r="E355" i="3"/>
  <c r="E365" i="3"/>
  <c r="E51" i="3"/>
  <c r="E52" i="3"/>
  <c r="E146" i="3"/>
  <c r="E188" i="3"/>
  <c r="E116" i="3"/>
  <c r="E96" i="3"/>
  <c r="E112" i="3"/>
  <c r="E34" i="3"/>
  <c r="E18" i="3"/>
  <c r="E353" i="3"/>
  <c r="E86" i="3"/>
  <c r="E72" i="3"/>
  <c r="E62" i="3"/>
  <c r="E410" i="3"/>
  <c r="E393" i="3"/>
  <c r="E77" i="3"/>
  <c r="E3" i="3"/>
  <c r="E37" i="3"/>
  <c r="E141" i="3"/>
  <c r="E378" i="3"/>
  <c r="E7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<sst xmlns="http://schemas.openxmlformats.org/spreadsheetml/2006/main" count="1761" uniqueCount="1097">
  <si>
    <t>isin</t>
  </si>
  <si>
    <t>BE6309987400</t>
  </si>
  <si>
    <t>XS1323897725</t>
  </si>
  <si>
    <t>XS1152343668</t>
  </si>
  <si>
    <t>XS2011260705</t>
  </si>
  <si>
    <t>FR0013478252</t>
  </si>
  <si>
    <t>FR0013425170</t>
  </si>
  <si>
    <t>XS1405763019</t>
  </si>
  <si>
    <t>XS2010039548</t>
  </si>
  <si>
    <t>XS2077670342</t>
  </si>
  <si>
    <t>XS2077670003</t>
  </si>
  <si>
    <t>DE000A11QR73</t>
  </si>
  <si>
    <t>XS1207058733</t>
  </si>
  <si>
    <t>XS1294343337</t>
  </si>
  <si>
    <t>XS1294342792</t>
  </si>
  <si>
    <t>XS1713462403</t>
  </si>
  <si>
    <t>XS1501166869</t>
  </si>
  <si>
    <t>XS1195202822</t>
  </si>
  <si>
    <t>XS1974787480</t>
  </si>
  <si>
    <t>XS1501167164</t>
  </si>
  <si>
    <t>XS1413581205</t>
  </si>
  <si>
    <t>XS1309436910</t>
  </si>
  <si>
    <t>short_name</t>
  </si>
  <si>
    <t>type</t>
  </si>
  <si>
    <t>Corp</t>
  </si>
  <si>
    <t>INDUSTRY_GROUP</t>
  </si>
  <si>
    <t>XS2154419118</t>
  </si>
  <si>
    <t>BE6285457519</t>
  </si>
  <si>
    <t>BE6320935271</t>
  </si>
  <si>
    <t>BE6320936287</t>
  </si>
  <si>
    <t>FR0013508512</t>
  </si>
  <si>
    <t>XS2113700921</t>
  </si>
  <si>
    <t>XS1004874621</t>
  </si>
  <si>
    <t>XS2014382845</t>
  </si>
  <si>
    <t>XS2010032378</t>
  </si>
  <si>
    <t>XS1969600748</t>
  </si>
  <si>
    <t>XS1823623878</t>
  </si>
  <si>
    <t>CH0537261858</t>
  </si>
  <si>
    <t>DE000A2YNZY4</t>
  </si>
  <si>
    <t>DE000A169NC2</t>
  </si>
  <si>
    <t>XS2156768546</t>
  </si>
  <si>
    <t>XS1772374770</t>
  </si>
  <si>
    <t>DE0001102499</t>
  </si>
  <si>
    <t>XS2089226026</t>
  </si>
  <si>
    <t>DUM0</t>
  </si>
  <si>
    <t>FR0013213295</t>
  </si>
  <si>
    <t>FR0010961581</t>
  </si>
  <si>
    <t>FR0013464963</t>
  </si>
  <si>
    <t>FR0010891317</t>
  </si>
  <si>
    <t>XS1222590488</t>
  </si>
  <si>
    <t>XS2066706909</t>
  </si>
  <si>
    <t>XS0452187916</t>
  </si>
  <si>
    <t>FR0013455813</t>
  </si>
  <si>
    <t>FR0013365285</t>
  </si>
  <si>
    <t>FR0013455821</t>
  </si>
  <si>
    <t>FR0013428513</t>
  </si>
  <si>
    <t>FR0013344686</t>
  </si>
  <si>
    <t>FR0013284270</t>
  </si>
  <si>
    <t>FR0013504693</t>
  </si>
  <si>
    <t>XS2107315470</t>
  </si>
  <si>
    <t>XS1412711217</t>
  </si>
  <si>
    <t>FR0011360478</t>
  </si>
  <si>
    <t>XS1956028168</t>
  </si>
  <si>
    <t>XS2115092012</t>
  </si>
  <si>
    <t>XS1595704872</t>
  </si>
  <si>
    <t>XS2075938006</t>
  </si>
  <si>
    <t>XS2020670936</t>
  </si>
  <si>
    <t>XS1960678412</t>
  </si>
  <si>
    <t>XS1513062411</t>
  </si>
  <si>
    <t>OEM0</t>
  </si>
  <si>
    <t>XS1476654238</t>
  </si>
  <si>
    <t>XS2078735433</t>
  </si>
  <si>
    <t>XS2154418730</t>
  </si>
  <si>
    <t>XS0975256685</t>
  </si>
  <si>
    <t>FR0013290749</t>
  </si>
  <si>
    <t>RXM0</t>
  </si>
  <si>
    <t>XS2156510021</t>
  </si>
  <si>
    <t>XS1412281534</t>
  </si>
  <si>
    <t>XS1705553250</t>
  </si>
  <si>
    <t>US912810SK51</t>
  </si>
  <si>
    <t>XS2020583618</t>
  </si>
  <si>
    <t>XS1505568136</t>
  </si>
  <si>
    <t>XS1497606365</t>
  </si>
  <si>
    <t>XS1443997819</t>
  </si>
  <si>
    <t>XS1139315581</t>
  </si>
  <si>
    <t>XS1693818525</t>
  </si>
  <si>
    <t>XS2153406868</t>
  </si>
  <si>
    <t>XS2004381245</t>
  </si>
  <si>
    <t>XS2153409029</t>
  </si>
  <si>
    <t>UBM0</t>
  </si>
  <si>
    <t>XS0942081570</t>
  </si>
  <si>
    <t>XS0942082115</t>
  </si>
  <si>
    <t>FR0013476595</t>
  </si>
  <si>
    <t>XS2052321093</t>
  </si>
  <si>
    <t>PTEDPNOM0015</t>
  </si>
  <si>
    <t>XS2149270477</t>
  </si>
  <si>
    <t>XS2150054026</t>
  </si>
  <si>
    <t>XS2101349723</t>
  </si>
  <si>
    <t>XS1419646317</t>
  </si>
  <si>
    <t>FR0013381704</t>
  </si>
  <si>
    <t>XS1120649584</t>
  </si>
  <si>
    <t>CT413383_250620_TRS1</t>
  </si>
  <si>
    <t>XS1689540935</t>
  </si>
  <si>
    <t>XS2123320033</t>
  </si>
  <si>
    <t>CH0336602930</t>
  </si>
  <si>
    <t>FR0013457157</t>
  </si>
  <si>
    <t>XS0969341147</t>
  </si>
  <si>
    <t>XS0969342384</t>
  </si>
  <si>
    <t>XS1222591023</t>
  </si>
  <si>
    <t>XS1222594472</t>
  </si>
  <si>
    <t>XS1309437215</t>
  </si>
  <si>
    <t>USQ12441AA19</t>
  </si>
  <si>
    <t>USQ12441AB91</t>
  </si>
  <si>
    <t>FR0013292828</t>
  </si>
  <si>
    <t>XS1216020161</t>
  </si>
  <si>
    <t>XS1216019585</t>
  </si>
  <si>
    <t>FR0011697010</t>
  </si>
  <si>
    <t>USF2893TAF33</t>
  </si>
  <si>
    <t>FR0011401751</t>
  </si>
  <si>
    <t>USF2893TAM83</t>
  </si>
  <si>
    <t>FR0011700293</t>
  </si>
  <si>
    <t>FR0011401728</t>
  </si>
  <si>
    <t>PTEDPLOM0017</t>
  </si>
  <si>
    <t>PTEDPKOM0034</t>
  </si>
  <si>
    <t>XS2035564629</t>
  </si>
  <si>
    <t>XS1405770907</t>
  </si>
  <si>
    <t>XS1498442521</t>
  </si>
  <si>
    <t>XS2000719992</t>
  </si>
  <si>
    <t>XS1713463559</t>
  </si>
  <si>
    <t>XS1014987355</t>
  </si>
  <si>
    <t>XS0954674825</t>
  </si>
  <si>
    <t>FR0013310505</t>
  </si>
  <si>
    <t>DE000A2GSFF1</t>
  </si>
  <si>
    <t>XS2010037765</t>
  </si>
  <si>
    <t>IE0032523478</t>
  </si>
  <si>
    <t>XS1890845875</t>
  </si>
  <si>
    <t>XS1271836600</t>
  </si>
  <si>
    <t>XS2011260531</t>
  </si>
  <si>
    <t>XS1152338072</t>
  </si>
  <si>
    <t>XS1139494493</t>
  </si>
  <si>
    <t>FR0013447877</t>
  </si>
  <si>
    <t>FR0013413887</t>
  </si>
  <si>
    <t>XS1028597315</t>
  </si>
  <si>
    <t>XS2010036874</t>
  </si>
  <si>
    <t>XS1720192696</t>
  </si>
  <si>
    <t>XS1219498141</t>
  </si>
  <si>
    <t>XS1254119750</t>
  </si>
  <si>
    <t>FR0012648590</t>
  </si>
  <si>
    <t>XS0992293901</t>
  </si>
  <si>
    <t>XS1196714429</t>
  </si>
  <si>
    <t>XS1731823255</t>
  </si>
  <si>
    <t>XS2056371334</t>
  </si>
  <si>
    <t>XS1795406658</t>
  </si>
  <si>
    <t>XS1795406575</t>
  </si>
  <si>
    <t>XS1195201931</t>
  </si>
  <si>
    <t>TRS1EUR_LIN</t>
  </si>
  <si>
    <t>FR0013330529</t>
  </si>
  <si>
    <t>FR0013330537</t>
  </si>
  <si>
    <t>XS1205618470</t>
  </si>
  <si>
    <t>XS1150673892</t>
  </si>
  <si>
    <t>XS1888179477</t>
  </si>
  <si>
    <t>XS1888180996</t>
  </si>
  <si>
    <t>XS1888179550</t>
  </si>
  <si>
    <t>XS1888180640</t>
  </si>
  <si>
    <t>US92857WBQ24</t>
  </si>
  <si>
    <t>XS1629658755</t>
  </si>
  <si>
    <t>XS1048428012</t>
  </si>
  <si>
    <t>XS1629774230</t>
  </si>
  <si>
    <t>XS0968913342</t>
  </si>
  <si>
    <t>XS1788973573</t>
  </si>
  <si>
    <t>XS1115498260</t>
  </si>
  <si>
    <t>XS2114413565</t>
  </si>
  <si>
    <t>IE00BD3WYB25</t>
  </si>
  <si>
    <t>ECM0</t>
  </si>
  <si>
    <t>BE6285455497_JP_REPO</t>
  </si>
  <si>
    <t>BE6285457519_JP_REPO</t>
  </si>
  <si>
    <t>BE6320936287_JP_REPO</t>
  </si>
  <si>
    <t>USF2R125CF03_JP_REPO</t>
  </si>
  <si>
    <t>USF22797RT78_JP_REPO</t>
  </si>
  <si>
    <t>USF2R125CD54_JP_REPO</t>
  </si>
  <si>
    <t>FR0013457157_CA_REPO</t>
  </si>
  <si>
    <t>XS1004874621_JP_REPO</t>
  </si>
  <si>
    <t>XS2014382845_JP_REPO</t>
  </si>
  <si>
    <t>XS0969342384_JP_REPO</t>
  </si>
  <si>
    <t>XS0969341147_JP_REPO</t>
  </si>
  <si>
    <t>XS2010032378_JP_REPO</t>
  </si>
  <si>
    <t>XS2150054026_JP_REPO</t>
  </si>
  <si>
    <t>XS1658012023_JP_REPO</t>
  </si>
  <si>
    <t>XS1998799792_JP_REPO</t>
  </si>
  <si>
    <t>XS1481041587_JP_REPO</t>
  </si>
  <si>
    <t>XS2077670342_JP_REPO</t>
  </si>
  <si>
    <t>XS2101349723_JP_REPO</t>
  </si>
  <si>
    <t>ES0813211010_JP_REPO</t>
  </si>
  <si>
    <t>XS1222591023_JP_REPO</t>
  </si>
  <si>
    <t>XS1222594472_JP_REPO</t>
  </si>
  <si>
    <t>FR0013292828_JP_REPO</t>
  </si>
  <si>
    <t>FR0013381704_JP_REPO</t>
  </si>
  <si>
    <t>XS1120649584_JP_REPO</t>
  </si>
  <si>
    <t>USF1R15XK771_JP_REPO</t>
  </si>
  <si>
    <t>USF1R15XK367_JP_REPO</t>
  </si>
  <si>
    <t>XS1216020161_JP_REPO</t>
  </si>
  <si>
    <t>XS1969600748_JP_REPO</t>
  </si>
  <si>
    <t>XS1823623878_JP_REPO</t>
  </si>
  <si>
    <t>CH0537261858_JP_REPO</t>
  </si>
  <si>
    <t>DE000A2YNZY4_JP_REPO</t>
  </si>
  <si>
    <t>DE000A169NC2_JP_REPO</t>
  </si>
  <si>
    <t>XS1772374770_JP_REPO</t>
  </si>
  <si>
    <t>XS2010039548_JP_REPO</t>
  </si>
  <si>
    <t>FR0013213295_JP_REPO</t>
  </si>
  <si>
    <t>FR0010961581_JP_REPO</t>
  </si>
  <si>
    <t>FR0011697010_JP_REPO</t>
  </si>
  <si>
    <t>USF2893TAF33_JP_REPO</t>
  </si>
  <si>
    <t>FR0011401751_JP_REPO</t>
  </si>
  <si>
    <t>PTEDPLOM0017_JP_REPO</t>
  </si>
  <si>
    <t>XS1222590488_JP_REPO</t>
  </si>
  <si>
    <t>PTEDPKOM0034_JP_REPO</t>
  </si>
  <si>
    <t>XS2035564629_JP_REPO</t>
  </si>
  <si>
    <t>XS1498442521_JP_REPO</t>
  </si>
  <si>
    <t>XS2066706909_JP_REPO</t>
  </si>
  <si>
    <t>XS1713463559_JP_REPO</t>
  </si>
  <si>
    <t>XS1014987355_JP_REPO</t>
  </si>
  <si>
    <t>XS0954674825_JP_REPO</t>
  </si>
  <si>
    <t>FR0013455813_JP_REPO</t>
  </si>
  <si>
    <t>FR0013365285_JP_REPO</t>
  </si>
  <si>
    <t>FR0013455821_JP_REPO</t>
  </si>
  <si>
    <t>FR0013428513_JP_REPO</t>
  </si>
  <si>
    <t>FR0013344686_JP_REPO</t>
  </si>
  <si>
    <t>FR0013284270_JP_REPO</t>
  </si>
  <si>
    <t>XS2107315470_JP_REPO</t>
  </si>
  <si>
    <t>XS1412711217_JP_REPO</t>
  </si>
  <si>
    <t>XS1616411119_JP_REPO</t>
  </si>
  <si>
    <t>XS1597324950_JP_REPO</t>
  </si>
  <si>
    <t>XS1425367494_JP_REPO</t>
  </si>
  <si>
    <t>XS1956028168_JP_REPO</t>
  </si>
  <si>
    <t>XS2010037765_CS_REPO</t>
  </si>
  <si>
    <t>XS2010037765_CA_REPO</t>
  </si>
  <si>
    <t>XS2010037765_JP_REPO</t>
  </si>
  <si>
    <t>XS1111123987_JP_REPO</t>
  </si>
  <si>
    <t>XS1884698256_JP_REPO</t>
  </si>
  <si>
    <t>US404280BP39_JP_REPO</t>
  </si>
  <si>
    <t>US404280AT69_JP_REPO</t>
  </si>
  <si>
    <t>XS2115092012_JP_REPO</t>
  </si>
  <si>
    <t>XS2122174415_JP_REPO</t>
  </si>
  <si>
    <t>XS1497755360_JP_REPO</t>
  </si>
  <si>
    <t>XS1043552188_JP_REPO</t>
  </si>
  <si>
    <t>XS1043552261_JP_REPO</t>
  </si>
  <si>
    <t>XS2075938006_JP_REPO</t>
  </si>
  <si>
    <t>XS1960678412_JP_REPO</t>
  </si>
  <si>
    <t>XS1513062411_JP_REPO</t>
  </si>
  <si>
    <t>XS2011260531_JP_REPO</t>
  </si>
  <si>
    <t>XS1152338072_JP_REPO</t>
  </si>
  <si>
    <t>XS2011260705_JP_REPO</t>
  </si>
  <si>
    <t>XS1294342792_JP_REPO</t>
  </si>
  <si>
    <t>XS1294343337_JP_REPO</t>
  </si>
  <si>
    <t>FR0013447877_JP_REPO</t>
  </si>
  <si>
    <t>XS1720192696_JP_REPO</t>
  </si>
  <si>
    <t>XS1877860533_JP_REPO</t>
  </si>
  <si>
    <t>XS1400626690_JP_REPO</t>
  </si>
  <si>
    <t>US780099CK11_JP_REPO</t>
  </si>
  <si>
    <t>XS1476654238_JP_REPO</t>
  </si>
  <si>
    <t>XS2078735433_JP_REPO</t>
  </si>
  <si>
    <t>XS0975256685_JP_REPO</t>
  </si>
  <si>
    <t>XS1219498141_JP_REPO</t>
  </si>
  <si>
    <t>XS1254119750_JP_REPO</t>
  </si>
  <si>
    <t>FR0012648590_JP_REPO</t>
  </si>
  <si>
    <t>XS1952091202_JP_REPO</t>
  </si>
  <si>
    <t>USF8586CRW49_JP_REPO</t>
  </si>
  <si>
    <t>USF43628B413_JP_REPO</t>
  </si>
  <si>
    <t>XS0992293901_JP_REPO</t>
  </si>
  <si>
    <t>XS1323897725_JP_REPO</t>
  </si>
  <si>
    <t>XS1412281534_JP_REPO</t>
  </si>
  <si>
    <t>XS1196714429_JP_REPO</t>
  </si>
  <si>
    <t>XS2046625765_JP_REPO</t>
  </si>
  <si>
    <t>US912810SK51_JP_REPO</t>
  </si>
  <si>
    <t>XS2020583618_JP_REPO</t>
  </si>
  <si>
    <t>XS2056371334_JP_REPO</t>
  </si>
  <si>
    <t>XS1795406658_JP_REPO</t>
  </si>
  <si>
    <t>XS1795406575_JP_REPO</t>
  </si>
  <si>
    <t>XS1139315581_JP_REPO</t>
  </si>
  <si>
    <t>XS1693818525_JP_REPO</t>
  </si>
  <si>
    <t>XS2004381245_JP_REPO</t>
  </si>
  <si>
    <t>XS1195201931_JP_REPO</t>
  </si>
  <si>
    <t>XS1501167164_JP_REPO</t>
  </si>
  <si>
    <t>XS1413581205_JP_REPO</t>
  </si>
  <si>
    <t>XS1501166869_JP_REPO</t>
  </si>
  <si>
    <t>CH0336602930_JP_REPO</t>
  </si>
  <si>
    <t>CH0400441280_JP_REPO</t>
  </si>
  <si>
    <t>XS1963834251_JP_REPO</t>
  </si>
  <si>
    <t>FR0013330529_JP_REPO</t>
  </si>
  <si>
    <t>FR0013330537_CA_REPO</t>
  </si>
  <si>
    <t>FR0013330537_JP_REPO</t>
  </si>
  <si>
    <t>XS1205618470_CS_REPO</t>
  </si>
  <si>
    <t>XS0942082115_JP_REPO</t>
  </si>
  <si>
    <t>XS1150673892_JP_REPO</t>
  </si>
  <si>
    <t>XS1888179477_JP_REPO</t>
  </si>
  <si>
    <t>XS1888180996_JP_REPO</t>
  </si>
  <si>
    <t>XS1888179550_JP_REPO</t>
  </si>
  <si>
    <t>XS1888180640_JP_REPO</t>
  </si>
  <si>
    <t>US92857WBQ24_JP_REPO</t>
  </si>
  <si>
    <t>XS1629658755_JP_REPO</t>
  </si>
  <si>
    <t>XS0968913342_JP_REPO</t>
  </si>
  <si>
    <t>XS2052321093_JP_REPO</t>
  </si>
  <si>
    <t>RPM0</t>
  </si>
  <si>
    <t>XS1048428012_JP_REPO</t>
  </si>
  <si>
    <t>XS1216019585_JP_REPO</t>
  </si>
  <si>
    <t>FR0013476595_JP_REPO</t>
  </si>
  <si>
    <t>FR0010891317_JP_REPO</t>
  </si>
  <si>
    <t>XS2020670936_JP_REPO</t>
  </si>
  <si>
    <t>XS1595704872_JP_REPO</t>
  </si>
  <si>
    <t>USF2893TAF33_CS_REPO</t>
  </si>
  <si>
    <t>US404280BP39_CS_REPO</t>
  </si>
  <si>
    <t>MT7000016820</t>
  </si>
  <si>
    <t>XS1788973573_CS_REPO</t>
  </si>
  <si>
    <t>XS1222591023_CS_REPO</t>
  </si>
  <si>
    <t>XS1498442521_CS_REPO</t>
  </si>
  <si>
    <t>XS1139494493_CS_REPO</t>
  </si>
  <si>
    <t>US404280BC26_CS_REPO</t>
  </si>
  <si>
    <t>XS1346815787_CS_REPO</t>
  </si>
  <si>
    <t>XS1602466424_CS_REPO</t>
  </si>
  <si>
    <t>XS0992293901_CS_REPO</t>
  </si>
  <si>
    <t>XS1693818525_CS_REPO</t>
  </si>
  <si>
    <t>XS1413581205_CS_REPO</t>
  </si>
  <si>
    <t>FR0013330529_CS_REPO</t>
  </si>
  <si>
    <t>PTEDPNOM0015_CS_REPO</t>
  </si>
  <si>
    <t>XS1216019585_CS_REPO</t>
  </si>
  <si>
    <t>USF2R125CF03</t>
  </si>
  <si>
    <t>USF22797RT78</t>
  </si>
  <si>
    <t>USF2R125CD54</t>
  </si>
  <si>
    <t>XS1658012023</t>
  </si>
  <si>
    <t>XS1571333811</t>
  </si>
  <si>
    <t>XS1998799792</t>
  </si>
  <si>
    <t>XS1481041587</t>
  </si>
  <si>
    <t>ES0813211010</t>
  </si>
  <si>
    <t>USF1R15XL274</t>
  </si>
  <si>
    <t>USF1R15XK771</t>
  </si>
  <si>
    <t>XS1247508903</t>
  </si>
  <si>
    <t>USF1R15XK367</t>
  </si>
  <si>
    <t>XS2024502960</t>
  </si>
  <si>
    <t>USH3698DCV40</t>
  </si>
  <si>
    <t>USH3698DBW32</t>
  </si>
  <si>
    <t>USH3698DBZ62</t>
  </si>
  <si>
    <t>XS1961057780</t>
  </si>
  <si>
    <t>XS1597324950</t>
  </si>
  <si>
    <t>XS1425367494</t>
  </si>
  <si>
    <t>EURUSD CASH</t>
  </si>
  <si>
    <t>XS1111123987</t>
  </si>
  <si>
    <t>XS1884698256</t>
  </si>
  <si>
    <t>US404280BP39</t>
  </si>
  <si>
    <t>US404280BN80</t>
  </si>
  <si>
    <t>US404280AT69</t>
  </si>
  <si>
    <t>US404280AS86</t>
  </si>
  <si>
    <t>US404280BC26</t>
  </si>
  <si>
    <t>XS2122174415</t>
  </si>
  <si>
    <t>US456837AR44</t>
  </si>
  <si>
    <t>XS1497755360</t>
  </si>
  <si>
    <t>US456837AE31</t>
  </si>
  <si>
    <t>US539439AU36</t>
  </si>
  <si>
    <t>XS1043552188</t>
  </si>
  <si>
    <t>XS1043552261</t>
  </si>
  <si>
    <t>XS1877860533</t>
  </si>
  <si>
    <t>XS1400626690</t>
  </si>
  <si>
    <t>US780099CK11</t>
  </si>
  <si>
    <t>XS1952091202</t>
  </si>
  <si>
    <t>USF84914CU62</t>
  </si>
  <si>
    <t>USF8586CRW49</t>
  </si>
  <si>
    <t>USF43628B413</t>
  </si>
  <si>
    <t>XS2046625765</t>
  </si>
  <si>
    <t>CH0400441280</t>
  </si>
  <si>
    <t>CH0331455318</t>
  </si>
  <si>
    <t>USH4209UAT37</t>
  </si>
  <si>
    <t>XS1963834251</t>
  </si>
  <si>
    <t>XS1346815787</t>
  </si>
  <si>
    <t>XS1602466424</t>
  </si>
  <si>
    <t>US53944YAJ29</t>
  </si>
  <si>
    <t>US05946KAG67</t>
  </si>
  <si>
    <t>XS1076957700</t>
  </si>
  <si>
    <t>US404280BL25</t>
  </si>
  <si>
    <t>XS1956051145</t>
  </si>
  <si>
    <t>XS1043545059</t>
  </si>
  <si>
    <t>US539439AG42</t>
  </si>
  <si>
    <t>USQ568A9SP31</t>
  </si>
  <si>
    <t>US65557DAL55</t>
  </si>
  <si>
    <t>XS2050933972</t>
  </si>
  <si>
    <t>XS1951093894</t>
  </si>
  <si>
    <t>USF43628C734</t>
  </si>
  <si>
    <t>Description</t>
  </si>
  <si>
    <t>RDSALN 1 7/8 04/07/32</t>
  </si>
  <si>
    <t>ABIBB 2 3/4 03/17/36</t>
  </si>
  <si>
    <t>ABIBB 2 7/8 04/02/32</t>
  </si>
  <si>
    <t>ABIBB 3.7 04/02/40</t>
  </si>
  <si>
    <t>ACAFP 1 04/22/26</t>
  </si>
  <si>
    <t>ACEIM 0 1/2 04/06/29</t>
  </si>
  <si>
    <t>AEMSPA 3 5/8 01/13/22</t>
  </si>
  <si>
    <t>ALLRNV 0 7/8 06/24/32</t>
  </si>
  <si>
    <t>ASML 0 1/4 02/25/30</t>
  </si>
  <si>
    <t>CNHI 1 3/4 03/25/27</t>
  </si>
  <si>
    <t>CNHI 1 7/8 01/19/26</t>
  </si>
  <si>
    <t>CS 3 1/4 04/02/26</t>
  </si>
  <si>
    <t>DAIGR 1 1/8 08/08/34</t>
  </si>
  <si>
    <t>DAIGR 1 3/8 05/11/28</t>
  </si>
  <si>
    <t>DBHNGR 1 3/8 04/16/40</t>
  </si>
  <si>
    <t>DBHNGR 1 5/8 08/16/33</t>
  </si>
  <si>
    <t>DBR 0 02/15/30</t>
  </si>
  <si>
    <t>DT 1 3/4 12/09/49</t>
  </si>
  <si>
    <t>DUM0 Comdty</t>
  </si>
  <si>
    <t>EDF 1 10/13/26</t>
  </si>
  <si>
    <t>EDF 4 1/2 11/12/40</t>
  </si>
  <si>
    <t>EDF 4 1/2 12/04/69</t>
  </si>
  <si>
    <t>EDF 4 5/8 04/26/30</t>
  </si>
  <si>
    <t>EDPPL 2 04/22/25</t>
  </si>
  <si>
    <t>ENELIM 0 3/8 06/17/27</t>
  </si>
  <si>
    <t>ENELIM 5 09/14/22</t>
  </si>
  <si>
    <t>ENGIFP 0 1/2 10/24/30</t>
  </si>
  <si>
    <t>ENGIFP 0 7/8 09/19/25</t>
  </si>
  <si>
    <t>ENGIFP 1 1/4 10/24/41</t>
  </si>
  <si>
    <t>ENGIFP 1 3/8 06/21/39</t>
  </si>
  <si>
    <t>ENGIFP 1 3/8 06/22/28</t>
  </si>
  <si>
    <t>ENGIFP 2 09/28/37</t>
  </si>
  <si>
    <t>ENGIFP 2 1/8 03/30/32</t>
  </si>
  <si>
    <t>ENIIM 0 5/8 01/23/30</t>
  </si>
  <si>
    <t>ENIIM 1 5/8 05/17/28</t>
  </si>
  <si>
    <t>FRPTT 2 3/4 11/26/24</t>
  </si>
  <si>
    <t>FUMVFH 0 7/8 02/27/23</t>
  </si>
  <si>
    <t>IBM 1.2 02/11/40</t>
  </si>
  <si>
    <t>IGYGY 1 04/13/25</t>
  </si>
  <si>
    <t>LLY 1.7 11/01/49</t>
  </si>
  <si>
    <t>MDT 1 1/2 07/02/39</t>
  </si>
  <si>
    <t>MDT 1 5/8 03/07/31</t>
  </si>
  <si>
    <t>MRK 1 3/8 11/02/36</t>
  </si>
  <si>
    <t>OEM0 Comdty</t>
  </si>
  <si>
    <t>RDSALN 0 3/8 02/15/25</t>
  </si>
  <si>
    <t>RDSALN 0 7/8 11/08/39</t>
  </si>
  <si>
    <t>RDSALN 1 1/2 04/07/28</t>
  </si>
  <si>
    <t>REPSM 3 5/8 10/07/21</t>
  </si>
  <si>
    <t>RTEFRA 1 7/8 10/23/37</t>
  </si>
  <si>
    <t>RXM0 Comdty</t>
  </si>
  <si>
    <t>SHBASS 1 04/15/25</t>
  </si>
  <si>
    <t>SPG 1 1/4 05/13/25</t>
  </si>
  <si>
    <t>STEDIN 0 7/8 10/24/25</t>
  </si>
  <si>
    <t>T 2 3/8 11/15/49</t>
  </si>
  <si>
    <t>TELEFO 1.957 07/01/39</t>
  </si>
  <si>
    <t>TENN 1 1/4 10/24/33</t>
  </si>
  <si>
    <t>TITIM 3 09/30/25</t>
  </si>
  <si>
    <t>TOTAL 0 3/4 07/12/28</t>
  </si>
  <si>
    <t>TOTAL 1 3/8 03/19/25</t>
  </si>
  <si>
    <t>TOTAL 1 3/8 10/04/29</t>
  </si>
  <si>
    <t>TOTAL 1.491 04/08/27</t>
  </si>
  <si>
    <t>TOTAL 1.535 05/31/39</t>
  </si>
  <si>
    <t>TOTAL 1.994 04/08/32</t>
  </si>
  <si>
    <t>UBM0 Comdty</t>
  </si>
  <si>
    <t>VGASDE 2 06/12/20</t>
  </si>
  <si>
    <t>VGASDE 2 7/8 06/12/25</t>
  </si>
  <si>
    <t>VIEFP 0.664 01/15/31</t>
  </si>
  <si>
    <t>VZ 1 1/2 09/19/39</t>
  </si>
  <si>
    <t>EDPPL 1 5/8 04/15/27</t>
  </si>
  <si>
    <t>UBS 0 3/4 04/21/23</t>
  </si>
  <si>
    <t>BACR 3 3/8 04/02/25</t>
  </si>
  <si>
    <t>BBVASM 0 1/2 01/14/27</t>
  </si>
  <si>
    <t>BNP 1 1/2 05/25/28</t>
  </si>
  <si>
    <t>BNP 2 3/8 11/20/30</t>
  </si>
  <si>
    <t>BNP 2 5/8 10/14/27</t>
  </si>
  <si>
    <t>INTNED 1 5/8 09/26/29</t>
  </si>
  <si>
    <t>JPM 0.389 02/24/28</t>
  </si>
  <si>
    <t>UBS 1 1/4 09/01/26</t>
  </si>
  <si>
    <t>ACFP 2 5/8 PERP</t>
  </si>
  <si>
    <t>AKEFP 2 3/4 PERP</t>
  </si>
  <si>
    <t>AMXLMM 6 3/8 09/06/73</t>
  </si>
  <si>
    <t>BAYNGR 3 1/8 11/12/79</t>
  </si>
  <si>
    <t>BERTEL 3 04/23/75</t>
  </si>
  <si>
    <t>BERTEL 3 1/2 04/23/75</t>
  </si>
  <si>
    <t>BHP 5 5/8 10/22/79</t>
  </si>
  <si>
    <t>BHP 6 1/2 10/22/77</t>
  </si>
  <si>
    <t>BHP 6 1/4 10/19/75</t>
  </si>
  <si>
    <t>BHP 6 3/4 10/19/75</t>
  </si>
  <si>
    <t>BNFP 1 3/4 PERP</t>
  </si>
  <si>
    <t>CNALN 3 04/10/76</t>
  </si>
  <si>
    <t>CNALN 5 1/4 04/10/75</t>
  </si>
  <si>
    <t>DBHNGR 1.6 PERP</t>
  </si>
  <si>
    <t>EDF 4 1/8 PERP</t>
  </si>
  <si>
    <t>EDF 5 1/4 PERP</t>
  </si>
  <si>
    <t>EDF 5 3/8 PERP</t>
  </si>
  <si>
    <t>EDF 5 5/8 PERP</t>
  </si>
  <si>
    <t>EDF 5 7/8 PERP</t>
  </si>
  <si>
    <t>EDF 6 PERP</t>
  </si>
  <si>
    <t>EDPPL 1.7 07/20/80</t>
  </si>
  <si>
    <t>EDPPL 4.496 04/30/79</t>
  </si>
  <si>
    <t>ENBW 1 5/8 08/05/79</t>
  </si>
  <si>
    <t>ENBW 3 3/8 04/05/77</t>
  </si>
  <si>
    <t>ENBW 5 1/8 04/05/77</t>
  </si>
  <si>
    <t>ENELIM 3 1/2 05/24/80</t>
  </si>
  <si>
    <t>ENELIM 3 3/8 11/24/81</t>
  </si>
  <si>
    <t>ENELIM 6 5/8 09/15/76</t>
  </si>
  <si>
    <t>ENELIM 7 3/4 09/10/75</t>
  </si>
  <si>
    <t>ENGIFP 1 3/8 PERP</t>
  </si>
  <si>
    <t>EVKGR 2 1/8 07/07/77</t>
  </si>
  <si>
    <t>HEIBOS 3.248 PERP</t>
  </si>
  <si>
    <t>IBCX</t>
  </si>
  <si>
    <t>IBESM 3 1/4 PERP</t>
  </si>
  <si>
    <t>LHAGR 5 1/8 08/12/75</t>
  </si>
  <si>
    <t>LXSGR 4 1/2 12/06/76</t>
  </si>
  <si>
    <t>MRKGR 1 5/8 06/25/79</t>
  </si>
  <si>
    <t>MRKGR 2 5/8 12/12/74</t>
  </si>
  <si>
    <t>MRKGR 2 7/8 06/25/79</t>
  </si>
  <si>
    <t>NTGYSM 4 1/8 PERP</t>
  </si>
  <si>
    <t>OMVAV 5 1/4 PERP</t>
  </si>
  <si>
    <t>OMVAV 6 1/4 PERP</t>
  </si>
  <si>
    <t>ORAFP 1 3/4 PERP</t>
  </si>
  <si>
    <t>ORAFP 2 3/8 PERP</t>
  </si>
  <si>
    <t>ORAFP 5 7/8 PERP</t>
  </si>
  <si>
    <t>ORSTED 1 3/4 12/09/19</t>
  </si>
  <si>
    <t>ORSTED 2 1/4 11/24/17</t>
  </si>
  <si>
    <t>RWE 2 3/4 04/21/75</t>
  </si>
  <si>
    <t>RWE 6 5/8 07/30/75</t>
  </si>
  <si>
    <t>SEVFP 2 1/2 PERP</t>
  </si>
  <si>
    <t>SOLBBB 5.425 PERP</t>
  </si>
  <si>
    <t>SOLBBB 5.869 PERP</t>
  </si>
  <si>
    <t>SSELN 3 7/8 PERP</t>
  </si>
  <si>
    <t>TELEFO 2 5/8 PERP</t>
  </si>
  <si>
    <t>TELEFO 2 7/8 PERP</t>
  </si>
  <si>
    <t>TELEFO 3 7/8 PERP</t>
  </si>
  <si>
    <t>TELEFO 3 PERP</t>
  </si>
  <si>
    <t>TOTAL 2 1/4 PERP</t>
  </si>
  <si>
    <t>TOTAL 2.708 PERP</t>
  </si>
  <si>
    <t>TOTAL 3 7/8 PERP</t>
  </si>
  <si>
    <t>TOTAL 3.369 PERP</t>
  </si>
  <si>
    <t>ULFP 2 1/8 PERP</t>
  </si>
  <si>
    <t>ULFP 2 7/8 PERP</t>
  </si>
  <si>
    <t>VATFAL 3 03/19/77</t>
  </si>
  <si>
    <t>VLVY 4.2 06/10/75</t>
  </si>
  <si>
    <t>VOD 3.1 01/03/79</t>
  </si>
  <si>
    <t>VOD 4 7/8 10/03/78</t>
  </si>
  <si>
    <t>VOD 4.2 10/03/78</t>
  </si>
  <si>
    <t>VOD 6 1/4 10/03/78</t>
  </si>
  <si>
    <t>VOD 7 04/04/79</t>
  </si>
  <si>
    <t>VW 2.7 PERP</t>
  </si>
  <si>
    <t>VW 3 3/4 PERP</t>
  </si>
  <si>
    <t>VW 3 7/8 PERP</t>
  </si>
  <si>
    <t>VW 5 1/8 PERP</t>
  </si>
  <si>
    <t>AKFAST 3 7/8 10/05/78</t>
  </si>
  <si>
    <t>ORAFP 5 PERP</t>
  </si>
  <si>
    <t>T 2 7/8 PERP</t>
  </si>
  <si>
    <t>RV CORP FUNDING SHS</t>
  </si>
  <si>
    <t>REPO ABIBB 2 03/17/28</t>
  </si>
  <si>
    <t>REPO ABIBB 2 3/4 03/17/36</t>
  </si>
  <si>
    <t>REPO ABIBB 3.7 04/02/40</t>
  </si>
  <si>
    <t>REPO ACAFP 6 7/8 PERP</t>
  </si>
  <si>
    <t>REPO ACAFP 7 7/8 PERP</t>
  </si>
  <si>
    <t>REPO ACAFP 8 1/8 PERP</t>
  </si>
  <si>
    <t>REPO ACFP 2 5/8 PERP</t>
  </si>
  <si>
    <t>REPO AEMSPA 3 5/8 01/13/22</t>
  </si>
  <si>
    <t>REPO ALLRNV 0 7/8 06/24/32</t>
  </si>
  <si>
    <t>REPO AMXLMM 6 3/8 09/06/73</t>
  </si>
  <si>
    <t>REPO ASML 0 1/4 02/25/30</t>
  </si>
  <si>
    <t>REPO BACR 3 3/8 04/02/25</t>
  </si>
  <si>
    <t>REPO BACR 5 7/8 PERP</t>
  </si>
  <si>
    <t>REPO BACR 7 1/8 PERP</t>
  </si>
  <si>
    <t>REPO BACR 7 7/8 PERP</t>
  </si>
  <si>
    <t>REPO BAYNGR 3 1/8 11/12/79</t>
  </si>
  <si>
    <t>REPO BBVASM 0 1/2 01/14/27</t>
  </si>
  <si>
    <t>REPO BBVASM 6 PERP</t>
  </si>
  <si>
    <t>REPO BERTEL 3 04/23/75</t>
  </si>
  <si>
    <t>REPO BERTEL 3 1/2 04/23/75</t>
  </si>
  <si>
    <t>REPO BNFP 1 3/4 PERP</t>
  </si>
  <si>
    <t>REPO BNP 2 3/8 11/20/30</t>
  </si>
  <si>
    <t>REPO BNP 2 5/8 10/14/27</t>
  </si>
  <si>
    <t>REPO BNP 5 1/8 PERP</t>
  </si>
  <si>
    <t>REPO BNP 7 3/8 PERP</t>
  </si>
  <si>
    <t>REPO CNALN 3 04/10/76</t>
  </si>
  <si>
    <t>REPO CNHI 1 3/4 03/25/27</t>
  </si>
  <si>
    <t>REPO CNHI 1 7/8 01/19/26</t>
  </si>
  <si>
    <t>REPO CS 3 1/4 04/02/26</t>
  </si>
  <si>
    <t>REPO DAIGR 1 1/8 08/08/34</t>
  </si>
  <si>
    <t>REPO DAIGR 1 3/8 05/11/28</t>
  </si>
  <si>
    <t>REPO DBHNGR 1 5/8 08/16/33</t>
  </si>
  <si>
    <t>REPO DBHNGR 1.6 PERP</t>
  </si>
  <si>
    <t>REPO EDF 1 10/13/26</t>
  </si>
  <si>
    <t>REPO EDF 4 1/2 11/12/40</t>
  </si>
  <si>
    <t>REPO EDF 4 1/8 PERP</t>
  </si>
  <si>
    <t>REPO EDF 5 1/4 PERP</t>
  </si>
  <si>
    <t>REPO EDF 5 3/8 PERP</t>
  </si>
  <si>
    <t>REPO EDPPL 1.7 07/20/80</t>
  </si>
  <si>
    <t>REPO EDPPL 2 04/22/25</t>
  </si>
  <si>
    <t>REPO EDPPL 4.496 04/30/79</t>
  </si>
  <si>
    <t>REPO ENBW 1 5/8 08/05/79</t>
  </si>
  <si>
    <t>REPO ENBW 5 1/8 04/05/77</t>
  </si>
  <si>
    <t>REPO ENELIM 0 3/8 06/17/27</t>
  </si>
  <si>
    <t>REPO ENELIM 3 3/8 11/24/81</t>
  </si>
  <si>
    <t>REPO ENELIM 6 5/8 09/15/76</t>
  </si>
  <si>
    <t>REPO ENELIM 7 3/4 09/10/75</t>
  </si>
  <si>
    <t>REPO ENGIFP 0 1/2 10/24/30</t>
  </si>
  <si>
    <t>REPO ENGIFP 0 7/8 09/19/25</t>
  </si>
  <si>
    <t>REPO ENGIFP 1 1/4 10/24/41</t>
  </si>
  <si>
    <t>REPO ENGIFP 1 3/8 06/21/39</t>
  </si>
  <si>
    <t>REPO ENGIFP 1 3/8 06/22/28</t>
  </si>
  <si>
    <t>REPO ENGIFP 2 09/28/37</t>
  </si>
  <si>
    <t>REPO ENIIM 0 5/8 01/23/30</t>
  </si>
  <si>
    <t>REPO ENIIM 1 5/8 05/17/28</t>
  </si>
  <si>
    <t>REPO EOANGR 1 5/8 05/22/29</t>
  </si>
  <si>
    <t>REPO ERSTBK 6 1/2 PERP</t>
  </si>
  <si>
    <t>REPO ERSTBK 8 7/8 PERP</t>
  </si>
  <si>
    <t>REPO FUMVFH 0 7/8 02/27/23</t>
  </si>
  <si>
    <t>REPO HEIBOS 3.248 PERP</t>
  </si>
  <si>
    <t>REPO HSBC 5 1/4 PERP</t>
  </si>
  <si>
    <t>REPO HSBC 5 7/8 PERP</t>
  </si>
  <si>
    <t>REPO HSBC 6 1/2 PERP</t>
  </si>
  <si>
    <t>REPO HSBC 6 3/8 PERP</t>
  </si>
  <si>
    <t>REPO IBM 1.2 02/11/40</t>
  </si>
  <si>
    <t>REPO INTNED 4 7/8 PERP</t>
  </si>
  <si>
    <t>REPO INTNED 6 7/8 PERP</t>
  </si>
  <si>
    <t>REPO LLOYDS 7 5/8 PERP</t>
  </si>
  <si>
    <t>REPO LLOYDS 7 7/8 PERP</t>
  </si>
  <si>
    <t>REPO LLY 1.7 11/01/49</t>
  </si>
  <si>
    <t>REPO MDT 1 5/8 03/07/31</t>
  </si>
  <si>
    <t>REPO MRK 1 3/8 11/02/36</t>
  </si>
  <si>
    <t>REPO MRKGR 1 5/8 06/25/79</t>
  </si>
  <si>
    <t>REPO MRKGR 2 5/8 12/12/74</t>
  </si>
  <si>
    <t>REPO MRKGR 2 7/8 06/25/79</t>
  </si>
  <si>
    <t>REPO OMVAV 5 1/4 PERP</t>
  </si>
  <si>
    <t>REPO OMVAV 6 1/4 PERP</t>
  </si>
  <si>
    <t>REPO ORAFP 1 3/4 PERP</t>
  </si>
  <si>
    <t>REPO ORSTED 2 1/4 11/24/17</t>
  </si>
  <si>
    <t>REPO RABOBK 4 5/8 PERP</t>
  </si>
  <si>
    <t>REPO RABOBK 6 5/8 PERP</t>
  </si>
  <si>
    <t>REPO RBS 8 PERP</t>
  </si>
  <si>
    <t>REPO RDSALN 0 3/8 02/15/25</t>
  </si>
  <si>
    <t>REPO RDSALN 0 7/8 11/08/39</t>
  </si>
  <si>
    <t>REPO REPSM 3 5/8 10/07/21</t>
  </si>
  <si>
    <t>REPO RWE 2 3/4 04/21/75</t>
  </si>
  <si>
    <t>REPO RWE 6 5/8 07/30/75</t>
  </si>
  <si>
    <t>REPO SEVFP 2 1/2 PERP</t>
  </si>
  <si>
    <t>REPO SHBASS 6 1/4 PERP</t>
  </si>
  <si>
    <t>REPO SOCGEN 7 7/8 PERP</t>
  </si>
  <si>
    <t>REPO SOCGEN 8 PERP</t>
  </si>
  <si>
    <t>REPO SOLBBB 5.425 PERP</t>
  </si>
  <si>
    <t>REPO SOLBBB 5.869 PERP</t>
  </si>
  <si>
    <t>REPO SPG 1 1/4 05/13/25</t>
  </si>
  <si>
    <t>REPO SSELN 3 7/8 PERP</t>
  </si>
  <si>
    <t>REPO SWEDA 5 5/8 PERP</t>
  </si>
  <si>
    <t>REPO T 2 3/8 11/15/49</t>
  </si>
  <si>
    <t>REPO TELEFO 1.957 07/01/39</t>
  </si>
  <si>
    <t>REPO TELEFO 2 7/8 PERP</t>
  </si>
  <si>
    <t>REPO TELEFO 3 7/8 PERP</t>
  </si>
  <si>
    <t>REPO TELEFO 3 PERP</t>
  </si>
  <si>
    <t>REPO TOTAL 1 3/8 03/19/25</t>
  </si>
  <si>
    <t>REPO TOTAL 1 3/8 10/04/29</t>
  </si>
  <si>
    <t>REPO TOTAL 1.535 05/31/39</t>
  </si>
  <si>
    <t>REPO TOTAL 2 1/4 PERP</t>
  </si>
  <si>
    <t>REPO TOTAL 2.708 PERP</t>
  </si>
  <si>
    <t>REPO TOTAL 3 7/8 PERP</t>
  </si>
  <si>
    <t>REPO TOTAL 3.369 PERP</t>
  </si>
  <si>
    <t>REPO UBS 1 1/4 09/01/26</t>
  </si>
  <si>
    <t>REPO UBS 5 PERP</t>
  </si>
  <si>
    <t>REPO UCGIM 7 1/2 PERP</t>
  </si>
  <si>
    <t>REPO ULFP 2 1/8 PERP</t>
  </si>
  <si>
    <t>REPO ULFP 2 7/8 PERP</t>
  </si>
  <si>
    <t>REPO VATFAL 3 03/19/77</t>
  </si>
  <si>
    <t>REPO VGASDE 2 7/8 06/12/25</t>
  </si>
  <si>
    <t>REPO VLVY 4.2 06/10/75</t>
  </si>
  <si>
    <t>REPO VOD 3.1 01/03/79</t>
  </si>
  <si>
    <t>REPO VOD 4 7/8 10/03/78</t>
  </si>
  <si>
    <t>REPO VOD 4.2 10/03/78</t>
  </si>
  <si>
    <t>REPO VOD 6 1/4 10/03/78</t>
  </si>
  <si>
    <t>REPO VOD 7 04/04/79</t>
  </si>
  <si>
    <t>REPO VW 2.7 PERP</t>
  </si>
  <si>
    <t>REPO VW 5 1/8 PERP</t>
  </si>
  <si>
    <t>REPO VZ 1 1/2 09/19/39</t>
  </si>
  <si>
    <t>X</t>
  </si>
  <si>
    <t>HSBC 6.5 PERP</t>
  </si>
  <si>
    <t>RED VALUE FUND</t>
  </si>
  <si>
    <t>REPO AKFAST 3 7/8 10/05/78</t>
  </si>
  <si>
    <t>REPO GASSM 4.125</t>
  </si>
  <si>
    <t>REPO HSBC 6 7/8 PERP</t>
  </si>
  <si>
    <t>REPO ISPIM 7 PERP</t>
  </si>
  <si>
    <t>REPO SANTAN 6 3/4 PERP</t>
  </si>
  <si>
    <t>ACAFP 6 7/8 PERP</t>
  </si>
  <si>
    <t>ACAFP 7 7/8 PERP</t>
  </si>
  <si>
    <t>ACAFP 8 1/8 PERP</t>
  </si>
  <si>
    <t>BACR 5 7/8 PERP</t>
  </si>
  <si>
    <t>BACR 7 1/4 PERP</t>
  </si>
  <si>
    <t>BACR 7 1/8 PERP</t>
  </si>
  <si>
    <t>BACR 7 7/8 PERP</t>
  </si>
  <si>
    <t>BBVASM 6 PERP</t>
  </si>
  <si>
    <t>BNP 4 1/2 PERP</t>
  </si>
  <si>
    <t>BNP 5 1/8 PERP</t>
  </si>
  <si>
    <t>BNP 6 1/8 PERP</t>
  </si>
  <si>
    <t>BNP 7 3/8 PERP</t>
  </si>
  <si>
    <t>CMZB 7 PERP</t>
  </si>
  <si>
    <t>CS 5.1 PERP</t>
  </si>
  <si>
    <t>CS 7 1/2 PERP</t>
  </si>
  <si>
    <t>CS 7 1/4 PERP</t>
  </si>
  <si>
    <t>ERSTBK 5 1/8 PERP</t>
  </si>
  <si>
    <t>ERSTBK 6 1/2 PERP</t>
  </si>
  <si>
    <t>ERSTBK 8 7/8 PERP</t>
  </si>
  <si>
    <t>HSBC 5 1/4 PERP</t>
  </si>
  <si>
    <t>HSBC 5 7/8 PERP</t>
  </si>
  <si>
    <t>HSBC 6 1/2 PERP</t>
  </si>
  <si>
    <t>HSBC 6 1/4 PERP</t>
  </si>
  <si>
    <t>HSBC 6 3/8 PERP</t>
  </si>
  <si>
    <t>HSBC 6 7/8 PERP</t>
  </si>
  <si>
    <t>INTNED 4 7/8 PERP</t>
  </si>
  <si>
    <t>INTNED 5 3/4 PERP</t>
  </si>
  <si>
    <t>INTNED 6 7/8 PERP</t>
  </si>
  <si>
    <t>INTNED 6 PERP</t>
  </si>
  <si>
    <t>LLOYDS 7 1/2 PERP</t>
  </si>
  <si>
    <t>LLOYDS 7 5/8 PERP</t>
  </si>
  <si>
    <t>LLOYDS 7 7/8 PERP</t>
  </si>
  <si>
    <t>RABOBK 4 5/8 PERP</t>
  </si>
  <si>
    <t>RABOBK 6 5/8 PERP</t>
  </si>
  <si>
    <t>RBS 8 PERP</t>
  </si>
  <si>
    <t>SHBASS 6 1/4 PERP</t>
  </si>
  <si>
    <t>SOCGEN 7 3/8 PERP</t>
  </si>
  <si>
    <t>SOCGEN 7 7/8 PERP</t>
  </si>
  <si>
    <t>SOCGEN 8 PERP</t>
  </si>
  <si>
    <t>SWEDA 5 5/8 PERP</t>
  </si>
  <si>
    <t>UBS 5 PERP</t>
  </si>
  <si>
    <t>UBS 7 1/8 PERP</t>
  </si>
  <si>
    <t>UBS 7 PERP</t>
  </si>
  <si>
    <t>UCGIM 7 1/2 PERP</t>
  </si>
  <si>
    <t>ISPIM 7 PERP</t>
  </si>
  <si>
    <t>SANTAN 6 3/4 PERP</t>
  </si>
  <si>
    <t>LLOYDS 6 3/4 PERP</t>
  </si>
  <si>
    <t>BBVASM 6 1/2 PERP</t>
  </si>
  <si>
    <t>CS 6 1/4 PERP</t>
  </si>
  <si>
    <t>HSBC 6 PERP</t>
  </si>
  <si>
    <t>INTNED 6 3/4 PERP</t>
  </si>
  <si>
    <t>LLOYDS 6 3/8 PERP</t>
  </si>
  <si>
    <t>MQGAU 6 1/8 PERP</t>
  </si>
  <si>
    <t>NDASS 6 1/8 PERP</t>
  </si>
  <si>
    <t>RABOBK 3 1/4 PERP</t>
  </si>
  <si>
    <t>SANTAN 7 1/2 PERP</t>
  </si>
  <si>
    <t>len</t>
  </si>
  <si>
    <t>MktSec</t>
  </si>
  <si>
    <t>Govt</t>
  </si>
  <si>
    <t>Comdty</t>
  </si>
  <si>
    <t>Equity</t>
  </si>
  <si>
    <t>Curncy</t>
  </si>
  <si>
    <t>z_sprd_mid</t>
  </si>
  <si>
    <t>bbg</t>
  </si>
  <si>
    <t>calc_maturity</t>
  </si>
  <si>
    <t>nxt_call_dt</t>
  </si>
  <si>
    <t>callable</t>
  </si>
  <si>
    <t>final_maturity</t>
  </si>
  <si>
    <t>security_name</t>
  </si>
  <si>
    <t>coupon</t>
  </si>
  <si>
    <t>XS1797663967 Corp</t>
  </si>
  <si>
    <t>blp_i_sprd_mid</t>
  </si>
  <si>
    <t>start date</t>
  </si>
  <si>
    <t>-2AY</t>
  </si>
  <si>
    <t>"-2AY"</t>
  </si>
  <si>
    <t>sec</t>
  </si>
  <si>
    <t>end date</t>
  </si>
  <si>
    <t>fields</t>
  </si>
  <si>
    <t>Dates=H</t>
  </si>
  <si>
    <t>optional arg 1</t>
  </si>
  <si>
    <t>optional arg 2</t>
  </si>
  <si>
    <t>Fill=C</t>
  </si>
  <si>
    <t>optional arg 3</t>
  </si>
  <si>
    <t>Sort=R</t>
  </si>
  <si>
    <t>QJ937566 Corp</t>
  </si>
  <si>
    <t>AV915324 Corp</t>
  </si>
  <si>
    <t>EJ917655 Corp</t>
  </si>
  <si>
    <t>QJ937853 Corp</t>
  </si>
  <si>
    <t>AP809058 Corp</t>
  </si>
  <si>
    <t>Dates=O</t>
  </si>
  <si>
    <t>Date</t>
  </si>
  <si>
    <t>ITRX EUR CDSI GEN 5Y Corp</t>
  </si>
  <si>
    <t>px_last</t>
  </si>
  <si>
    <t>https://exceljet.net/dynamic-array-formulas-in-excel</t>
  </si>
  <si>
    <t>Function</t>
  </si>
  <si>
    <t>Purpose</t>
  </si>
  <si>
    <t>FILTER</t>
  </si>
  <si>
    <t>Filter data and return matching records</t>
  </si>
  <si>
    <t>RANDARRAY</t>
  </si>
  <si>
    <t>Generate array of random numbers</t>
  </si>
  <si>
    <t>SEQUENCE</t>
  </si>
  <si>
    <t>Generate array of sequential numbers</t>
  </si>
  <si>
    <t>SORT</t>
  </si>
  <si>
    <t>Sort range by column</t>
  </si>
  <si>
    <t>SORTBY</t>
  </si>
  <si>
    <t>Sort range by another range or array</t>
  </si>
  <si>
    <t>UNIQUE</t>
  </si>
  <si>
    <t>Extract unique values from a list or range</t>
  </si>
  <si>
    <t>XLOOKUP</t>
  </si>
  <si>
    <t>Modern replacement for VLOOKUP</t>
  </si>
  <si>
    <t>XMATCH</t>
  </si>
  <si>
    <t>Modern replacement for the MATCH function</t>
  </si>
  <si>
    <t>Ticker</t>
  </si>
  <si>
    <t>SOLBBB 5.118 PERP</t>
  </si>
  <si>
    <t>SOLBBB 4 1/4 PERP</t>
  </si>
  <si>
    <t>BAYNGR 2 3/8 04/02/75</t>
  </si>
  <si>
    <t>BAYNGR 3 3/4 07/01/74</t>
  </si>
  <si>
    <t>BAYNGR 2 3/8 11/12/79</t>
  </si>
  <si>
    <t>ERFFP 2 7/8 PERP</t>
  </si>
  <si>
    <t>ERFFP 4 7/8 PERP</t>
  </si>
  <si>
    <t>ERFFP 3 1/4 PERP</t>
  </si>
  <si>
    <t>MRKGR 3 3/8 12/12/74</t>
  </si>
  <si>
    <t>AKEFP 4 3/4 PERP</t>
  </si>
  <si>
    <t>AKEFP 1 1/2 PERP</t>
  </si>
  <si>
    <t>LHNVX 3 PERP</t>
  </si>
  <si>
    <t>DBHNGR 0.95 PERP</t>
  </si>
  <si>
    <t>OMVAV 2 7/8 PERP</t>
  </si>
  <si>
    <t>REPSM 3 7/8 PERP</t>
  </si>
  <si>
    <t>REPSM 4 1/2 03/25/75</t>
  </si>
  <si>
    <t>REPSM 3 3/4 PERP</t>
  </si>
  <si>
    <t>REPSM 4.247 PERP</t>
  </si>
  <si>
    <t>TOTAL 1 3/4 PERP</t>
  </si>
  <si>
    <t>TOTAL 2 5/8 PERP</t>
  </si>
  <si>
    <t>BHP 4 3/4 04/22/76</t>
  </si>
  <si>
    <t>KPN 7 03/28/73</t>
  </si>
  <si>
    <t>KPN 2 PERP</t>
  </si>
  <si>
    <t>TELIAS 3 04/04/78</t>
  </si>
  <si>
    <t>TELIAS 1 3/8 05/11/81</t>
  </si>
  <si>
    <t>SESGFP 4 5/8 PERP</t>
  </si>
  <si>
    <t>SESGFP 5 5/8 PERP</t>
  </si>
  <si>
    <t>ORAFP 4 PERP</t>
  </si>
  <si>
    <t>ORAFP 5 1/4 PERP</t>
  </si>
  <si>
    <t>ORAFP 5 3/4 PERP</t>
  </si>
  <si>
    <t>TELEFO 3 3/4 PERP</t>
  </si>
  <si>
    <t>TELEFO 5 7/8 PERP</t>
  </si>
  <si>
    <t>TELEFO 4 3/8 PERP</t>
  </si>
  <si>
    <t>TELEFO 2.502 PERP</t>
  </si>
  <si>
    <t>BRITEL 1.874 08/18/80</t>
  </si>
  <si>
    <t>IFXGR 2 7/8 PERP</t>
  </si>
  <si>
    <t>IFXGR 3 5/8 PERP</t>
  </si>
  <si>
    <t>ENGIFP 4 3/4 PERP</t>
  </si>
  <si>
    <t>ENGIFP 3 7/8 PERP</t>
  </si>
  <si>
    <t>ENGIFP 3 1/4 PERP</t>
  </si>
  <si>
    <t>ENGIFP 1 5/8 PERP</t>
  </si>
  <si>
    <t>SEVFP 3 PERP</t>
  </si>
  <si>
    <t>SEVFP 2 7/8 PERP</t>
  </si>
  <si>
    <t>SEVFP 1 5/8 PERP</t>
  </si>
  <si>
    <t>EDF 4 PERP</t>
  </si>
  <si>
    <t>EDF 5 PERP</t>
  </si>
  <si>
    <t>EDF 3 PERP</t>
  </si>
  <si>
    <t>ENBW 3 5/8 04/02/76</t>
  </si>
  <si>
    <t>ENBW 1 1/8 11/05/79</t>
  </si>
  <si>
    <t>RWE 3 1/2 04/21/75</t>
  </si>
  <si>
    <t>TENN 2.995 PERP</t>
  </si>
  <si>
    <t>VATFAL 6.1 11/19/78</t>
  </si>
  <si>
    <t>ENELIM 5 01/15/75</t>
  </si>
  <si>
    <t>ENELIM 2 1/2 11/24/78</t>
  </si>
  <si>
    <t>ENELIM 5.451 01/10/74</t>
  </si>
  <si>
    <t>ENELIM 8 3/4 09/24/73</t>
  </si>
  <si>
    <t>IBESM 1 7/8 PERP</t>
  </si>
  <si>
    <t>IBESM 2 5/8 PERP</t>
  </si>
  <si>
    <t>NTGYSM 3 3/8 PERP</t>
  </si>
  <si>
    <t>NGGLN 1 5/8 12/05/79</t>
  </si>
  <si>
    <t>NGGLN 2 1/8 09/05/82</t>
  </si>
  <si>
    <t>NGGLN 5 5/8 06/18/73</t>
  </si>
  <si>
    <t>SSELN 2 3/8 PERP</t>
  </si>
  <si>
    <t>SSELN 3 5/8 09/16/77</t>
  </si>
  <si>
    <t>SSELN 4 3/4 09/16/77</t>
  </si>
  <si>
    <t>ALLRNV 1 5/8 PERP</t>
  </si>
  <si>
    <t>ORSTED 3 11/06/15</t>
  </si>
  <si>
    <t>ORSTED 6 1/4 06/26/13</t>
  </si>
  <si>
    <t>STEDIN 3 1/4 PERP</t>
  </si>
  <si>
    <t>EDPPL 5 3/8 09/16/75</t>
  </si>
  <si>
    <t>ELIASO 2 3/4 PERP</t>
  </si>
  <si>
    <t>VLVY 4.85 03/10/78</t>
  </si>
  <si>
    <t>VW 2 1/2 PERP</t>
  </si>
  <si>
    <t>VW 3 3/8 PERP</t>
  </si>
  <si>
    <t>VW 4 5/8 PERP</t>
  </si>
  <si>
    <t>VW 3 1/2 PERP</t>
  </si>
  <si>
    <t>ACFP 4 1/8 PERP</t>
  </si>
  <si>
    <t>ACFP 4 3/8 PERP</t>
  </si>
  <si>
    <t>AFFP 6 1/4 PERP</t>
  </si>
  <si>
    <t>WIEAV 5 PERP</t>
  </si>
  <si>
    <t>FERSM 2.124 PERP</t>
  </si>
  <si>
    <t>SBRYLN 6 1/2 PERP</t>
  </si>
  <si>
    <t>DBOERS 2 3/4 02/05/41</t>
  </si>
  <si>
    <t>ANNGR 4 PERP</t>
  </si>
  <si>
    <t>AKFAST 2.249 05/17/81</t>
  </si>
  <si>
    <t>BALDER 3 03/07/78</t>
  </si>
  <si>
    <t>TLGGR 3 3/8 PERP</t>
  </si>
  <si>
    <t>SBBBSS 4 5/8 PERP</t>
  </si>
  <si>
    <t>SBBBSS 2.624 PERP</t>
  </si>
  <si>
    <t>ARNDTN 3 3/4 PERP</t>
  </si>
  <si>
    <t>ARNDTN 2 1/8 PERP</t>
  </si>
  <si>
    <t>ARNDTN 2 7/8 PERP</t>
  </si>
  <si>
    <t>ARNDTN 5 1/4 PERP</t>
  </si>
  <si>
    <t>ARNDTN 4 3/4 PERP</t>
  </si>
  <si>
    <t>GYCGR 3 3/4 PERP</t>
  </si>
  <si>
    <t>GYCGR 2 3/4 PERP</t>
  </si>
  <si>
    <t>GYCGR 2 1/2 PERP</t>
  </si>
  <si>
    <t>CPIPGR 4 3/8 PERP</t>
  </si>
  <si>
    <t>CPIPGR 4 7/8 PERP</t>
  </si>
  <si>
    <t>JUSTLN 9 3/8 PERP</t>
  </si>
  <si>
    <t>SZUGR Float PERP</t>
  </si>
  <si>
    <t>COFP 3.992 PERP</t>
  </si>
  <si>
    <t>TRAFIG 6 7/8 PERP</t>
  </si>
  <si>
    <t>TRAFIG 7 1/2 PERP</t>
  </si>
  <si>
    <t>ECLEAR 2 5/8 04/11/48</t>
  </si>
  <si>
    <t>SOFTBK 6 PERP</t>
  </si>
  <si>
    <t>SOFTBK 6 7/8 PERP</t>
  </si>
  <si>
    <t>select tickers</t>
  </si>
  <si>
    <t>w-4A117247396F4841B545D5F8AB67C413</t>
  </si>
  <si>
    <t>Perp Voon 1</t>
  </si>
  <si>
    <t>AdditionalTier-01</t>
  </si>
  <si>
    <t>w-1B20051C9B5544769B5409E7E56378C3</t>
  </si>
  <si>
    <t>New Worksheet</t>
  </si>
  <si>
    <t>worksheet ID</t>
  </si>
  <si>
    <t>name</t>
  </si>
  <si>
    <t>date</t>
  </si>
  <si>
    <t>EK834863 Corp</t>
  </si>
  <si>
    <t>EK352403 Corp</t>
  </si>
  <si>
    <t>ZQ512606 Corp</t>
  </si>
  <si>
    <t>ZQ513315 Corp</t>
  </si>
  <si>
    <t>AP691131 Corp</t>
  </si>
  <si>
    <t>ZR457518 Corp</t>
  </si>
  <si>
    <t>EK856946 Corp</t>
  </si>
  <si>
    <t>EK634166 Corp</t>
  </si>
  <si>
    <t>EK648265 Corp</t>
  </si>
  <si>
    <t>AZ208021 Corp</t>
  </si>
  <si>
    <t>AZ207706 Corp</t>
  </si>
  <si>
    <t>EK545606 Corp</t>
  </si>
  <si>
    <t>AZ018655 Corp</t>
  </si>
  <si>
    <t>ZP482524 Corp</t>
  </si>
  <si>
    <t>AL243419 Corp</t>
  </si>
  <si>
    <t>AX960245 Corp</t>
  </si>
  <si>
    <t>AO148682 Corp</t>
  </si>
  <si>
    <t>ZQ099270 Corp</t>
  </si>
  <si>
    <t>ZQ100348 Corp</t>
  </si>
  <si>
    <t>UV853118 Corp</t>
  </si>
  <si>
    <t>AR776117 Corp</t>
  </si>
  <si>
    <t>QJ993374 Corp</t>
  </si>
  <si>
    <t>EK803079 Corp</t>
  </si>
  <si>
    <t>EK814844 Corp</t>
  </si>
  <si>
    <t>BJ814648 Corp</t>
  </si>
  <si>
    <t>BJ815149 Corp</t>
  </si>
  <si>
    <t>EK755354 Corp</t>
  </si>
  <si>
    <t>LW068019 Corp</t>
  </si>
  <si>
    <t>QZ730280 Corp</t>
  </si>
  <si>
    <t>AX895488 Corp</t>
  </si>
  <si>
    <t>EK755342 Corp</t>
  </si>
  <si>
    <t>QZ730458 Corp</t>
  </si>
  <si>
    <t>QJ190690 Corp</t>
  </si>
  <si>
    <t>QJ190880 Corp</t>
  </si>
  <si>
    <t>QJ201812 Corp</t>
  </si>
  <si>
    <t>QJ201811 Corp</t>
  </si>
  <si>
    <t>QJ191077 Corp</t>
  </si>
  <si>
    <t>EJ814830 Corp</t>
  </si>
  <si>
    <t>EJ814840 Corp</t>
  </si>
  <si>
    <t>EK848378 Corp</t>
  </si>
  <si>
    <t>EK864970 Corp</t>
  </si>
  <si>
    <t>EJ606316 Corp</t>
  </si>
  <si>
    <t>ZQ376350 Corp</t>
  </si>
  <si>
    <t>AM938782 Corp</t>
  </si>
  <si>
    <t>ZP870673 Corp</t>
  </si>
  <si>
    <t>LW253022 Corp</t>
  </si>
  <si>
    <t>AL211915 Corp</t>
  </si>
  <si>
    <t>EK508481 Corp</t>
  </si>
  <si>
    <t>EK041235 Corp</t>
  </si>
  <si>
    <t>ZS023353 Corp</t>
  </si>
  <si>
    <t>EK508523 Corp</t>
  </si>
  <si>
    <t>ZR570567 Corp</t>
  </si>
  <si>
    <t>EK041241 Corp</t>
  </si>
  <si>
    <t>EK508571 Corp</t>
  </si>
  <si>
    <t>QZ498658 Corp</t>
  </si>
  <si>
    <t>AQ234625 Corp</t>
  </si>
  <si>
    <t>AR738776 Corp</t>
  </si>
  <si>
    <t>EK143492 Corp</t>
  </si>
  <si>
    <t>AX520482 Corp</t>
  </si>
  <si>
    <t>AR738797 Corp</t>
  </si>
  <si>
    <t>ZP707724 Corp</t>
  </si>
  <si>
    <t>ZR655675 Corp</t>
  </si>
  <si>
    <t>AU654481 Corp</t>
  </si>
  <si>
    <t>AU692498 Corp</t>
  </si>
  <si>
    <t>AU654475 Corp</t>
  </si>
  <si>
    <t>AU654357 Corp</t>
  </si>
  <si>
    <t>AX916964 Corp</t>
  </si>
  <si>
    <t>BG013162 Corp</t>
  </si>
  <si>
    <t>ZR796682 Corp</t>
  </si>
  <si>
    <t>ZR796862 Corp</t>
  </si>
  <si>
    <t>ZP991036 Corp</t>
  </si>
  <si>
    <t>EJ744879 Corp</t>
  </si>
  <si>
    <t>AQ711148 Corp</t>
  </si>
  <si>
    <t>EK293278 Corp</t>
  </si>
  <si>
    <t>AW770805 Corp</t>
  </si>
  <si>
    <t>AZ371883 Corp</t>
  </si>
  <si>
    <t>EK323431 Corp</t>
  </si>
  <si>
    <t>EK821917 Corp</t>
  </si>
  <si>
    <t>AN206662 Corp</t>
  </si>
  <si>
    <t>ZR441424 Corp</t>
  </si>
  <si>
    <t>EK024532 Corp</t>
  </si>
  <si>
    <t>AU669900 Corp</t>
  </si>
  <si>
    <t>EJ516233 Corp</t>
  </si>
  <si>
    <t>EK024568 Corp</t>
  </si>
  <si>
    <t>ZQ782646 Corp</t>
  </si>
  <si>
    <t>EJ516173 Corp</t>
  </si>
  <si>
    <t>EK024610 Corp</t>
  </si>
  <si>
    <t>EJ530879 Corp</t>
  </si>
  <si>
    <t>EK027221 Corp</t>
  </si>
  <si>
    <t>EK117900 Corp</t>
  </si>
  <si>
    <t>QZ716550 Corp</t>
  </si>
  <si>
    <t>AZ851393 Corp</t>
  </si>
  <si>
    <t>AZ851450 Corp</t>
  </si>
  <si>
    <t>QZ677477 Corp</t>
  </si>
  <si>
    <t>EK858851 Corp</t>
  </si>
  <si>
    <t>EK858869 Corp</t>
  </si>
  <si>
    <t>UV323151 Corp</t>
  </si>
  <si>
    <t>AM888722 Corp</t>
  </si>
  <si>
    <t>EK785024 Corp</t>
  </si>
  <si>
    <t>QJ787834 Corp</t>
  </si>
  <si>
    <t>EK013990 Corp</t>
  </si>
  <si>
    <t>AS640422 Corp</t>
  </si>
  <si>
    <t>EJ670730 Corp</t>
  </si>
  <si>
    <t>ZS668300 Corp</t>
  </si>
  <si>
    <t>AS640440 Corp</t>
  </si>
  <si>
    <t>EJ817236 Corp</t>
  </si>
  <si>
    <t>EK013966 Corp</t>
  </si>
  <si>
    <t>EJ843360 Corp</t>
  </si>
  <si>
    <t>AQ026565 Corp</t>
  </si>
  <si>
    <t>AR810587 Corp</t>
  </si>
  <si>
    <t>AX076550 Corp</t>
  </si>
  <si>
    <t>EK588292 Corp</t>
  </si>
  <si>
    <t>EK872764 Corp</t>
  </si>
  <si>
    <t>EK825033 Corp</t>
  </si>
  <si>
    <t>EK824997 Corp</t>
  </si>
  <si>
    <t>ZR363806 Corp</t>
  </si>
  <si>
    <t>ZR363807 Corp</t>
  </si>
  <si>
    <t>EJ575377 Corp</t>
  </si>
  <si>
    <t>EK770296 Corp</t>
  </si>
  <si>
    <t>EK768069 Corp</t>
  </si>
  <si>
    <t>AM717420 Corp</t>
  </si>
  <si>
    <t>AM714338 Corp</t>
  </si>
  <si>
    <t>AR008123 Corp</t>
  </si>
  <si>
    <t>EK888464 Corp</t>
  </si>
  <si>
    <t>EJ723329 Corp</t>
  </si>
  <si>
    <t>AQ077157 Corp</t>
  </si>
  <si>
    <t>ZQ804479 Corp</t>
  </si>
  <si>
    <t>EK605885 Corp</t>
  </si>
  <si>
    <t>UV785974 Corp</t>
  </si>
  <si>
    <t>AW875570 Corp</t>
  </si>
  <si>
    <t>ZP454068 Corp</t>
  </si>
  <si>
    <t>AU216832 Corp</t>
  </si>
  <si>
    <t>EK640250 Corp</t>
  </si>
  <si>
    <t>EK628291 Corp</t>
  </si>
  <si>
    <t>EK131366 Corp</t>
  </si>
  <si>
    <t>EK811633 Corp</t>
  </si>
  <si>
    <t>AN880322 Corp</t>
  </si>
  <si>
    <t>EJ811600 Corp</t>
  </si>
  <si>
    <t>AT214421 Corp</t>
  </si>
  <si>
    <t>EK131372 Corp</t>
  </si>
  <si>
    <t>AN880326 Corp</t>
  </si>
  <si>
    <t>AT214434 Corp</t>
  </si>
  <si>
    <t>EK811579 Corp</t>
  </si>
  <si>
    <t>EK337178 Corp</t>
  </si>
  <si>
    <t>AW798439 Corp</t>
  </si>
  <si>
    <t>ZQ258633 Corp</t>
  </si>
  <si>
    <t>EK808355 Corp</t>
  </si>
  <si>
    <t>UV429459 Corp</t>
  </si>
  <si>
    <t>EK523297 Corp</t>
  </si>
  <si>
    <t>AP909674 Corp</t>
  </si>
  <si>
    <t>UV309787 Corp</t>
  </si>
  <si>
    <t>UV391246 Corp</t>
  </si>
  <si>
    <t>EK642935 Corp</t>
  </si>
  <si>
    <t>AS146424 Corp</t>
  </si>
  <si>
    <t>AS146490 Corp</t>
  </si>
  <si>
    <t>AR936992 Corp</t>
  </si>
  <si>
    <t>ZP989429 Corp</t>
  </si>
  <si>
    <t>AO971106 Corp</t>
  </si>
  <si>
    <t>ZR668027 Corp</t>
  </si>
  <si>
    <t>ZQ578143 Corp</t>
  </si>
  <si>
    <t>ZS235422 Corp</t>
  </si>
  <si>
    <t>ZP659512 Corp</t>
  </si>
  <si>
    <t>QZ912649 Corp</t>
  </si>
  <si>
    <t>AQ713600 Corp</t>
  </si>
  <si>
    <t>AZ576858 Corp</t>
  </si>
  <si>
    <t>AN964724 Corp</t>
  </si>
  <si>
    <t>AZ207973 Corp</t>
  </si>
  <si>
    <t>EK753416 Corp</t>
  </si>
  <si>
    <t>QZ509895 Corp</t>
  </si>
  <si>
    <t>AS256491 Corp</t>
  </si>
  <si>
    <t>AS322477 Corp</t>
  </si>
  <si>
    <t>ZS108668 Corp</t>
  </si>
  <si>
    <t>AX691342 Corp</t>
  </si>
  <si>
    <t>ED984069 Corp</t>
  </si>
  <si>
    <t>EJ891119 Corp</t>
  </si>
  <si>
    <t>AM679347 Corp</t>
  </si>
  <si>
    <t>AZ920495 Corp</t>
  </si>
  <si>
    <t>AR887333 Corp</t>
  </si>
  <si>
    <t>AO262498 Corp</t>
  </si>
  <si>
    <t>AO262515 Corp</t>
  </si>
  <si>
    <t>security name</t>
  </si>
  <si>
    <t>ID_ISIN</t>
  </si>
  <si>
    <t>worksheet get ticker</t>
  </si>
  <si>
    <t>match</t>
  </si>
  <si>
    <t>Dir=H</t>
  </si>
  <si>
    <t>optional arg 4</t>
  </si>
  <si>
    <t>Z_SPRD_MID</t>
  </si>
  <si>
    <t>value measures</t>
  </si>
  <si>
    <t>value measure</t>
  </si>
  <si>
    <t>item</t>
  </si>
  <si>
    <t>basis</t>
  </si>
  <si>
    <t>BJ924355 Corp</t>
  </si>
  <si>
    <t>to do</t>
  </si>
  <si>
    <t>current spread vs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</si>
</sst>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ourier New"/>
      <family val="3"/>
    </font>
    <font>
      <b/>
      <sz val="8"/>
      <color rgb="FFC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0" fontId="4" fillId="0" borderId="0" xfId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##V3_BDPV12</stp>
        <stp xml:space="preserve">USF1R15XK771_JP_REPO </stp>
        <stp>short_name</stp>
        <stp>[regression 01 - interest pairs.xlsx]SEM!R213C5</stp>
        <tr r="E213" s="3"/>
      </tp>
      <tp t="e">
        <v>#N/A</v>
        <stp/>
        <stp>##V3_BDPV12</stp>
        <stp xml:space="preserve">US912810SK51_JP_REPO </stp>
        <stp>final_maturity</stp>
        <stp>[regression 01 - interest pairs.xlsx]SEM!R288C9</stp>
        <tr r="I288" s="3"/>
      </tp>
      <tp t="e">
        <v>#N/A</v>
        <stp/>
        <stp>##V3_BDPV12</stp>
        <stp xml:space="preserve">US404280BC26_CS_REPO </stp>
        <stp>final_maturity</stp>
        <stp>[regression 01 - interest pairs.xlsx]SEM!R333C9</stp>
        <tr r="I333" s="3"/>
      </tp>
      <tp t="s">
        <v>BAYER AG</v>
        <stp/>
        <stp>##V3_BDPV12</stp>
        <stp>DE000A11QR73 Corp</stp>
        <stp>short_name</stp>
        <stp>[regression 01 - interest pairs.xlsx]main!R23C5</stp>
        <tr r="E23" s="1"/>
      </tp>
      <tp t="s">
        <v>BAYER AG</v>
        <stp/>
        <stp>##V3_BDPV12</stp>
        <stp>XS2077670003 Corp</stp>
        <stp>short_name</stp>
        <stp>[regression 01 - interest pairs.xlsx]main!R21C5</stp>
        <tr r="E21" s="1"/>
      </tp>
      <tp t="s">
        <v>REPSOL INTL FIN</v>
        <stp/>
        <stp>##V3_BDPV12</stp>
        <stp>XS1207058733 Corp</stp>
        <stp>short_name</stp>
        <stp>[regression 01 - interest pairs.xlsx]main!R26C5</stp>
        <tr r="E26" s="1"/>
      </tp>
      <tp t="s">
        <v>GYCGR 2 3/4 PERP</v>
        <stp/>
        <stp>##V3_BDPV12</stp>
        <stp>QZ509895 Corp</stp>
        <stp>security name</stp>
        <stp>[regression 01 - interest pairs.xlsx]bbgWrksht!R2C6</stp>
        <tr r="F2" s="5"/>
      </tp>
      <tp t="s">
        <v>AKEFP 1 1/2 PERP</v>
        <stp/>
        <stp>##V3_BDPV12</stp>
        <stp>ZP482524 Corp</stp>
        <stp>security name</stp>
        <stp>[regression 01 - interest pairs.xlsx]bbgWrksht!R2C6</stp>
        <tr r="F2" s="5"/>
      </tp>
      <tp t="s">
        <v>BAYNGR 2 3/8 11/12/79</v>
        <stp/>
        <stp>##V3_BDPV12</stp>
        <stp>ZQ512606 Corp</stp>
        <stp>security name</stp>
        <stp>[regression 01 - interest pairs.xlsx]bbgWrksht!R2C6</stp>
        <tr r="F2" s="5"/>
      </tp>
      <tp t="s">
        <v>EDF 3 PERP</v>
        <stp/>
        <stp>##V3_BDPV12</stp>
        <stp>ZQ782646 Corp</stp>
        <stp>security name</stp>
        <stp>[regression 01 - interest pairs.xlsx]bbgWrksht!R2C6</stp>
        <tr r="F2" s="5"/>
      </tp>
      <tp t="s">
        <v>#N/A Field Not Applicable</v>
        <stp/>
        <stp>##V3_BDPV12</stp>
        <stp>RXM0 Comdty</stp>
        <stp>nxt_call_dt</stp>
        <stp>[regression 01 - interest pairs.xlsx]SEM!R74C8</stp>
        <tr r="H74" s="3"/>
      </tp>
      <tp t="s">
        <v>06/09/2023</v>
        <stp/>
        <stp>##V3_BDPV12</stp>
        <stp>XS0969341147 Corp</stp>
        <stp>nxt_call_dt</stp>
        <stp>[regression 01 - interest pairs.xlsx]SEM!R96C8</stp>
        <tr r="H96" s="3"/>
      </tp>
      <tp t="s">
        <v>21/03/2023</v>
        <stp/>
        <stp>##V3_BDPV12</stp>
        <stp>XS2149270477 Corp</stp>
        <stp>nxt_call_dt</stp>
        <stp>[regression 01 - interest pairs.xlsx]SEM!R93C8</stp>
        <tr r="H93" s="3"/>
      </tp>
      <tp t="s">
        <v>SOLVAY SA</v>
        <stp/>
        <stp>##V3_BDPV12</stp>
        <stp>BE6309987400 Corp</stp>
        <stp>short_name</stp>
        <stp>[regression 01 - interest pairs.xlsx]main!R4C5</stp>
        <tr r="E4" s="1"/>
      </tp>
      <tp t="e">
        <v>#N/A</v>
        <stp/>
        <stp>##V3_BDPV12</stp>
        <stp xml:space="preserve">XS1888179477_JP_REPO </stp>
        <stp>short_name</stp>
        <stp>[regression 01 - interest pairs.xlsx]SEM!R309C5</stp>
        <tr r="E309" s="3"/>
      </tp>
      <tp t="e">
        <v>#N/A</v>
        <stp/>
        <stp>##V3_BDPV12</stp>
        <stp xml:space="preserve">FR0011697010_JP_REPO </stp>
        <stp>short_name</stp>
        <stp>[regression 01 - interest pairs.xlsx]SEM!R225C5</stp>
        <tr r="E225" s="3"/>
      </tp>
      <tp t="e">
        <v>#N/A</v>
        <stp/>
        <stp>##V3_BDPV12</stp>
        <stp xml:space="preserve">XS1884698256_JP_REPO </stp>
        <stp>short_name</stp>
        <stp>[regression 01 - interest pairs.xlsx]SEM!R253C5</stp>
        <tr r="E253" s="3"/>
      </tp>
      <tp t="e">
        <v>#N/A</v>
        <stp/>
        <stp>##V3_BDPV12</stp>
        <stp xml:space="preserve">XS2056371334_JP_REPO </stp>
        <stp>short_name</stp>
        <stp>[regression 01 - interest pairs.xlsx]SEM!R290C5</stp>
        <tr r="E290" s="3"/>
      </tp>
      <tp t="e">
        <v>#N/A</v>
        <stp/>
        <stp>##V3_BDPV12</stp>
        <stp xml:space="preserve">XS1139494493_CS_REPO </stp>
        <stp>short_name</stp>
        <stp>[regression 01 - interest pairs.xlsx]SEM!R331C5</stp>
        <tr r="E331" s="3"/>
      </tp>
      <tp t="s">
        <v>#N/A Field Not Applicable</v>
        <stp/>
        <stp>##V3_BDPV12</stp>
        <stp>ECM0 Curncy</stp>
        <stp>INDUSTRY_GROUP</stp>
        <stp>[regression 01 - interest pairs.xlsx]SEM!R188C6</stp>
        <tr r="F188" s="3"/>
      </tp>
      <tp t="e">
        <v>#N/A</v>
        <stp/>
        <stp>##V3_BDPV12</stp>
        <stp xml:space="preserve">XS0975256685_JP_REPO </stp>
        <stp>short_name</stp>
        <stp>[regression 01 - interest pairs.xlsx]SEM!R276C5</stp>
        <tr r="E276" s="3"/>
      </tp>
      <tp t="e">
        <v>#N/A</v>
        <stp/>
        <stp>##V3_BDPV12</stp>
        <stp xml:space="preserve">FR0013344686_JP_REPO </stp>
        <stp>short_name</stp>
        <stp>[regression 01 - interest pairs.xlsx]SEM!R241C5</stp>
        <tr r="E241" s="3"/>
      </tp>
      <tp t="e">
        <v>#N/A</v>
        <stp/>
        <stp>##V3_BDPV12</stp>
        <stp xml:space="preserve">DE000A2YNZY4_JP_REPO </stp>
        <stp>short_name</stp>
        <stp>[regression 01 - interest pairs.xlsx]SEM!R219C5</stp>
        <tr r="E219" s="3"/>
      </tp>
      <tp t="s">
        <v>BAYER AG</v>
        <stp/>
        <stp>##V3_BDPV12</stp>
        <stp>DE000A11QR73 Corp</stp>
        <stp>short_name</stp>
        <stp>[regression 01 - interest pairs.xlsx]main!R22C5</stp>
        <tr r="E22" s="1"/>
      </tp>
      <tp t="s">
        <v>NGGLN 2 1/8 09/05/82</v>
        <stp/>
        <stp>##V3_BDPV12</stp>
        <stp>ZR363807 Corp</stp>
        <stp>security name</stp>
        <stp>[regression 01 - interest pairs.xlsx]bbgWrksht!R2C6</stp>
        <tr r="F2" s="5"/>
      </tp>
      <tp t="s">
        <v>NGGLN 1 5/8 12/05/79</v>
        <stp/>
        <stp>##V3_BDPV12</stp>
        <stp>ZR363806 Corp</stp>
        <stp>security name</stp>
        <stp>[regression 01 - interest pairs.xlsx]bbgWrksht!R2C6</stp>
        <tr r="F2" s="5"/>
      </tp>
      <tp t="s">
        <v>TELEFO 3 3/4 PERP</v>
        <stp/>
        <stp>##V3_BDPV12</stp>
        <stp>QZ498658 Corp</stp>
        <stp>security name</stp>
        <stp>[regression 01 - interest pairs.xlsx]bbgWrksht!R2C6</stp>
        <tr r="F2" s="5"/>
      </tp>
      <tp t="s">
        <v>REPSOL INTL FIN</v>
        <stp/>
        <stp>##V3_BDPV12</stp>
        <stp>XS1207058733 Corp</stp>
        <stp>short_name</stp>
        <stp>[regression 01 - interest pairs.xlsx]main!R27C5</stp>
        <tr r="E27" s="1"/>
      </tp>
      <tp t="s">
        <v>ARKEMA</v>
        <stp/>
        <stp>##V3_BDPV12</stp>
        <stp>FR0013425170 Corp</stp>
        <stp>short_name</stp>
        <stp>[regression 01 - interest pairs.xlsx]main!R14C5</stp>
        <tr r="E14" s="1"/>
      </tp>
      <tp t="s">
        <v>ORAFP 2 3/8 PERP</v>
        <stp/>
        <stp>##V3_BDPV12</stp>
        <stp>ZS023353 Corp</stp>
        <stp>security name</stp>
        <stp>[regression 01 - interest pairs.xlsx]bbgWrksht!R2C6</stp>
        <tr r="F2" s="5"/>
      </tp>
      <tp t="s">
        <v>BAYNGR 3 1/8 11/12/79</v>
        <stp/>
        <stp>##V3_BDPV12</stp>
        <stp>ZQ513315 Corp</stp>
        <stp>security name</stp>
        <stp>[regression 01 - interest pairs.xlsx]bbgWrksht!R2C6</stp>
        <tr r="F2" s="5"/>
      </tp>
      <tp t="s">
        <v>25/12/2026</v>
        <stp/>
        <stp>##V3_BDPV12</stp>
        <stp>XS1969600748 Corp</stp>
        <stp>nxt_call_dt</stp>
        <stp>[regression 01 - interest pairs.xlsx]SEM!R11C8</stp>
        <tr r="H11" s="3"/>
      </tp>
      <tp t="s">
        <v>#N/A Field Not Applicable</v>
        <stp/>
        <stp>##V3_BDPV12</stp>
        <stp>UBM0 Comdty</stp>
        <stp>nxt_call_dt</stp>
        <stp>[regression 01 - interest pairs.xlsx]SEM!R65C8</stp>
        <tr r="H65" s="3"/>
      </tp>
      <tp t="s">
        <v>27/01/2023</v>
        <stp/>
        <stp>##V3_BDPV12</stp>
        <stp>XS1956028168 Corp</stp>
        <stp>nxt_call_dt</stp>
        <stp>[regression 01 - interest pairs.xlsx]SEM!R38C8</stp>
        <tr r="H38" s="3"/>
      </tp>
      <tp t="s">
        <v>22/04/2025</v>
        <stp/>
        <stp>##V3_BDPV12</stp>
        <stp>FR0013508512 Corp</stp>
        <stp>nxt_call_dt</stp>
        <stp>[regression 01 - interest pairs.xlsx]SEM!R78C8</stp>
        <tr r="H78" s="3"/>
      </tp>
      <tp t="s">
        <v>Banks</v>
        <stp/>
        <stp>##V3_BDPV12</stp>
        <stp>CH0400441280 Corp</stp>
        <stp>INDUSTRY_GROUP</stp>
        <stp>[regression 01 - interest pairs.xlsx]SEM!R385C6</stp>
        <tr r="F385" s="3"/>
      </tp>
      <tp t="s">
        <v>15/10/2030</v>
        <stp/>
        <stp>##V3_BDPV12</stp>
        <stp>FR0013476595 Corp</stp>
        <stp>nxt_call_dt</stp>
        <stp>[regression 01 - interest pairs.xlsx]SEM!R68C8</stp>
        <tr r="H68" s="3"/>
      </tp>
      <tp t="e">
        <v>#N/A</v>
        <stp/>
        <stp>##V3_BDPV12</stp>
        <stp xml:space="preserve">XS1498442521_CS_REPO </stp>
        <stp>short_name</stp>
        <stp>[regression 01 - interest pairs.xlsx]SEM!R330C5</stp>
        <tr r="E330" s="3"/>
      </tp>
      <tp t="e">
        <v>#N/A</v>
        <stp/>
        <stp>##V3_BDPV12</stp>
        <stp xml:space="preserve">XS1196714429_JP_REPO </stp>
        <stp>short_name</stp>
        <stp>[regression 01 - interest pairs.xlsx]SEM!R286C5</stp>
        <tr r="E286" s="3"/>
      </tp>
      <tp t="e">
        <v>#N/A</v>
        <stp/>
        <stp>##V3_BDPV12</stp>
        <stp xml:space="preserve">XS1772374770_JP_REPO </stp>
        <stp>short_name</stp>
        <stp>[regression 01 - interest pairs.xlsx]SEM!R221C5</stp>
        <tr r="E221" s="3"/>
      </tp>
      <tp t="e">
        <v>#N/A</v>
        <stp/>
        <stp>##V3_BDPV12</stp>
        <stp xml:space="preserve">XS1412711217_JP_REPO </stp>
        <stp>short_name</stp>
        <stp>[regression 01 - interest pairs.xlsx]SEM!R244C5</stp>
        <tr r="E244" s="3"/>
      </tp>
      <tp t="e">
        <v>#N/A</v>
        <stp/>
        <stp>##V3_BDPV12</stp>
        <stp xml:space="preserve">XS1513062411_JP_REPO </stp>
        <stp>short_name</stp>
        <stp>[regression 01 - interest pairs.xlsx]SEM!R263C5</stp>
        <tr r="E263" s="3"/>
      </tp>
      <tp t="e">
        <v>#N/A</v>
        <stp/>
        <stp>##V3_BDPV12</stp>
        <stp xml:space="preserve">XS0942082115_JP_REPO </stp>
        <stp>short_name</stp>
        <stp>[regression 01 - interest pairs.xlsx]SEM!R307C5</stp>
        <tr r="E307" s="3"/>
      </tp>
      <tp t="e">
        <v>#N/A</v>
        <stp/>
        <stp>##V3_BDPV12</stp>
        <stp xml:space="preserve">XS0992293901_CS_REPO </stp>
        <stp>short_name</stp>
        <stp>[regression 01 - interest pairs.xlsx]SEM!R336C5</stp>
        <tr r="E336" s="3"/>
      </tp>
      <tp t="e">
        <v>#N/A</v>
        <stp/>
        <stp>##V3_BDPV12</stp>
        <stp xml:space="preserve">FR0013330529_JP_REPO </stp>
        <stp>short_name</stp>
        <stp>[regression 01 - interest pairs.xlsx]SEM!R303C5</stp>
        <tr r="E303" s="3"/>
      </tp>
      <tp t="e">
        <v>#N/A</v>
        <stp/>
        <stp>##V3_BDPV12</stp>
        <stp xml:space="preserve">FR0013381704_JP_REPO </stp>
        <stp>short_name</stp>
        <stp>[regression 01 - interest pairs.xlsx]SEM!R211C5</stp>
        <tr r="E211" s="3"/>
      </tp>
      <tp t="e">
        <v>#N/A</v>
        <stp/>
        <stp>##V3_BDPV12</stp>
        <stp xml:space="preserve">ES0813211010_JP_REPO </stp>
        <stp>short_name</stp>
        <stp>[regression 01 - interest pairs.xlsx]SEM!R207C5</stp>
        <tr r="E207" s="3"/>
      </tp>
      <tp t="s">
        <v>#N/A Field Not Applicable</v>
        <stp/>
        <stp>##V3_BDPV12</stp>
        <stp>OEM0 Comdty</stp>
        <stp>nxt_call_dt</stp>
        <stp>[regression 01 - interest pairs.xlsx]SEM!R45C8</stp>
        <tr r="H45" s="3"/>
      </tp>
      <tp t="e">
        <v>#N/A</v>
        <stp/>
        <stp>##V3_BDPV12</stp>
        <stp xml:space="preserve">XS1400626690_JP_REPO </stp>
        <stp>short_name</stp>
        <stp>[regression 01 - interest pairs.xlsx]SEM!R272C5</stp>
        <tr r="E272" s="3"/>
      </tp>
      <tp t="e">
        <v>#N/A</v>
        <stp/>
        <stp>##V3_BDPV12</stp>
        <stp xml:space="preserve">XS2052321093_JP_REPO </stp>
        <stp>short_name</stp>
        <stp>[regression 01 - interest pairs.xlsx]SEM!R316C5</stp>
        <tr r="E316" s="3"/>
      </tp>
      <tp t="e">
        <v>#N/A</v>
        <stp/>
        <stp>##V3_BDPV12</stp>
        <stp xml:space="preserve">XS1294342792_JP_REPO </stp>
        <stp>short_name</stp>
        <stp>[regression 01 - interest pairs.xlsx]SEM!R267C5</stp>
        <tr r="E267" s="3"/>
      </tp>
      <tp t="e">
        <v>#N/A</v>
        <stp/>
        <stp>##V3_BDPV12</stp>
        <stp xml:space="preserve">XS2075938006_JP_REPO </stp>
        <stp>short_name</stp>
        <stp>[regression 01 - interest pairs.xlsx]SEM!R261C5</stp>
        <tr r="E261" s="3"/>
      </tp>
      <tp t="e">
        <v>#N/A</v>
        <stp/>
        <stp>##V3_BDPV12</stp>
        <stp xml:space="preserve">XS1004874621_JP_REPO </stp>
        <stp>short_name</stp>
        <stp>[regression 01 - interest pairs.xlsx]SEM!R196C5</stp>
        <tr r="E196" s="3"/>
      </tp>
      <tp t="s">
        <v>08/03/2027</v>
        <stp/>
        <stp>##V3_BDPV12</stp>
        <stp>USQ568A9SP31 Corp</stp>
        <stp>nxt_call_dt</stp>
        <stp>[regression 01 - interest pairs.xlsx]SEM!R420C8</stp>
        <tr r="H420" s="3"/>
      </tp>
      <tp t="s">
        <v>OMV AG</v>
        <stp/>
        <stp>##V3_BDPV12</stp>
        <stp>XS1713462403 Corp</stp>
        <stp>short_name</stp>
        <stp>[regression 01 - interest pairs.xlsx]main!R33C5</stp>
        <tr r="E33" s="1"/>
      </tp>
      <tp t="s">
        <v>BAYER AG</v>
        <stp/>
        <stp>##V3_BDPV12</stp>
        <stp>XS2077670342 Corp</stp>
        <stp>short_name</stp>
        <stp>[regression 01 - interest pairs.xlsx]main!R20C5</stp>
        <tr r="E20" s="1"/>
      </tp>
      <tp t="s">
        <v>DBHNGR 1.6 PERP</v>
        <stp/>
        <stp>##V3_BDPV12</stp>
        <stp>ZQ100348 Corp</stp>
        <stp>security name</stp>
        <stp>[regression 01 - interest pairs.xlsx]bbgWrksht!R2C6</stp>
        <tr r="F2" s="5"/>
      </tp>
      <tp t="s">
        <v>TELIAS 1 3/8 05/11/81</v>
        <stp/>
        <stp>##V3_BDPV12</stp>
        <stp>ZP870673 Corp</stp>
        <stp>security name</stp>
        <stp>[regression 01 - interest pairs.xlsx]bbgWrksht!R2C6</stp>
        <tr r="F2" s="5"/>
      </tp>
      <tp t="s">
        <v>ORAFP 1 3/4 PERP</v>
        <stp/>
        <stp>##V3_BDPV12</stp>
        <stp>ZR570567 Corp</stp>
        <stp>security name</stp>
        <stp>[regression 01 - interest pairs.xlsx]bbgWrksht!R2C6</stp>
        <tr r="F2" s="5"/>
      </tp>
      <tp t="s">
        <v>#N/A Field Not Applicable</v>
        <stp/>
        <stp>##V3_BDPV12</stp>
        <stp>XS2115092012 Corp</stp>
        <stp>nxt_call_dt</stp>
        <stp>[regression 01 - interest pairs.xlsx]SEM!R39C8</stp>
        <tr r="H39" s="3"/>
      </tp>
      <tp t="e">
        <v>#N/A</v>
        <stp/>
        <stp>##V3_BDPV12</stp>
        <stp xml:space="preserve">USF2893TAF33_JP_REPO </stp>
        <stp>final_maturity</stp>
        <stp>[regression 01 - interest pairs.xlsx]SEM!R226C9</stp>
        <tr r="I226" s="3"/>
      </tp>
      <tp t="s">
        <v>#N/A Field Not Applicable</v>
        <stp/>
        <stp>##V3_BDPV12</stp>
        <stp>XS0452187916 Corp</stp>
        <stp>nxt_call_dt</stp>
        <stp>[regression 01 - interest pairs.xlsx]SEM!R27C8</stp>
        <tr r="H27" s="3"/>
      </tp>
      <tp t="s">
        <v>12/08/2027</v>
        <stp/>
        <stp>##V3_BDPV12</stp>
        <stp>XS2077670342 Corp</stp>
        <stp>nxt_call_dt</stp>
        <stp>[regression 01 - interest pairs.xlsx]SEM!R98C8</stp>
        <tr r="H98" s="3"/>
      </tp>
      <tp t="s">
        <v>#N/A Field Not Applicable</v>
        <stp/>
        <stp>##V3_BDPV12</stp>
        <stp>XS1497606365 Corp</stp>
        <stp>nxt_call_dt</stp>
        <stp>[regression 01 - interest pairs.xlsx]SEM!R58C8</stp>
        <tr r="H58" s="3"/>
      </tp>
      <tp t="s">
        <v>Banks</v>
        <stp/>
        <stp>##V3_BDPV12</stp>
        <stp>CH0331455318 Corp</stp>
        <stp>INDUSTRY_GROUP</stp>
        <stp>[regression 01 - interest pairs.xlsx]SEM!R386C6</stp>
        <tr r="F386" s="3"/>
      </tp>
      <tp t="s">
        <v>#N/A Field Not Applicable</v>
        <stp/>
        <stp>##V3_BDPV12</stp>
        <stp>XS1139315581 Corp</stp>
        <stp>nxt_call_dt</stp>
        <stp>[regression 01 - interest pairs.xlsx]SEM!R60C8</stp>
        <tr r="H60" s="3"/>
      </tp>
      <tp t="e">
        <v>#N/A</v>
        <stp/>
        <stp>##V3_BDPV12</stp>
        <stp xml:space="preserve">XS1152338072_JP_REPO </stp>
        <stp>short_name</stp>
        <stp>[regression 01 - interest pairs.xlsx]SEM!R265C5</stp>
        <tr r="E265" s="3"/>
      </tp>
      <tp t="e">
        <v>#N/A</v>
        <stp/>
        <stp>##V3_BDPV12</stp>
        <stp xml:space="preserve">FR0013428513_JP_REPO </stp>
        <stp>short_name</stp>
        <stp>[regression 01 - interest pairs.xlsx]SEM!R240C5</stp>
        <tr r="E240" s="3"/>
      </tp>
      <tp t="e">
        <v>#N/A</v>
        <stp/>
        <stp>##V3_BDPV12</stp>
        <stp xml:space="preserve">XS1501167164_JP_REPO </stp>
        <stp>short_name</stp>
        <stp>[regression 01 - interest pairs.xlsx]SEM!R297C5</stp>
        <tr r="E297" s="3"/>
      </tp>
      <tp t="e">
        <v>#N/A</v>
        <stp/>
        <stp>##V3_BDPV12</stp>
        <stp xml:space="preserve">XS2010039548_JP_REPO </stp>
        <stp>short_name</stp>
        <stp>[regression 01 - interest pairs.xlsx]SEM!R222C5</stp>
        <tr r="E222" s="3"/>
      </tp>
      <tp t="e">
        <v>#N/A</v>
        <stp/>
        <stp>##V3_BDPV12</stp>
        <stp xml:space="preserve">XS2010037765_CS_REPO </stp>
        <stp>short_name</stp>
        <stp>[regression 01 - interest pairs.xlsx]SEM!R249C5</stp>
        <tr r="E249" s="3"/>
      </tp>
      <tp t="e">
        <v>#N/A</v>
        <stp/>
        <stp>##V3_BDPV12</stp>
        <stp xml:space="preserve">FR0013330529_CS_REPO </stp>
        <stp>short_name</stp>
        <stp>[regression 01 - interest pairs.xlsx]SEM!R339C5</stp>
        <tr r="E339" s="3"/>
      </tp>
      <tp t="e">
        <v>#N/A</v>
        <stp/>
        <stp>##V3_BDPV12</stp>
        <stp xml:space="preserve">FR0013476595_JP_REPO </stp>
        <stp>short_name</stp>
        <stp>[regression 01 - interest pairs.xlsx]SEM!R320C5</stp>
        <tr r="E320" s="3"/>
      </tp>
      <tp t="e">
        <v>#N/A</v>
        <stp/>
        <stp>##V3_BDPV12</stp>
        <stp xml:space="preserve">XS1120649584_JP_REPO </stp>
        <stp>short_name</stp>
        <stp>[regression 01 - interest pairs.xlsx]SEM!R212C5</stp>
        <tr r="E212" s="3"/>
      </tp>
      <tp t="e">
        <v>#N/A</v>
        <stp/>
        <stp>##V3_BDPV12</stp>
        <stp xml:space="preserve">USF1R15XK367_JP_REPO </stp>
        <stp>short_name</stp>
        <stp>[regression 01 - interest pairs.xlsx]SEM!R214C5</stp>
        <tr r="E214" s="3"/>
      </tp>
      <tp t="e">
        <v>#N/A</v>
        <stp/>
        <stp>##V3_BDPV12</stp>
        <stp xml:space="preserve">US780099CK11_JP_REPO </stp>
        <stp>final_maturity</stp>
        <stp>[regression 01 - interest pairs.xlsx]SEM!R273C9</stp>
        <tr r="I273" s="3"/>
      </tp>
      <tp t="s">
        <v>25/06/2079</v>
        <stp/>
        <stp>##V3_BDPV12</stp>
        <stp>XS2011260705 Corp</stp>
        <stp>calc_maturity</stp>
        <stp>[regression 01 - interest pairs.xlsx]main!R9C10</stp>
        <tr r="J9" s="1"/>
      </tp>
      <tp t="s">
        <v>25/06/2079</v>
        <stp/>
        <stp>##V3_BDPV12</stp>
        <stp>XS2011260705 Corp</stp>
        <stp>calc_maturity</stp>
        <stp>[regression 01 - interest pairs.xlsx]main!R8C10</stp>
        <tr r="J8" s="1"/>
      </tp>
      <tp t="s">
        <v>BHP BILLITON FIN</v>
        <stp/>
        <stp>##V3_BDPV12</stp>
        <stp>XS1309436910 Corp</stp>
        <stp>short_name</stp>
        <stp>[regression 01 - interest pairs.xlsx]main!R45C5</stp>
        <tr r="E45" s="1"/>
      </tp>
      <tp t="s">
        <v>REPSOL INTL FIN</v>
        <stp/>
        <stp>##V3_BDPV12</stp>
        <stp>XS1207058733 Corp</stp>
        <stp>short_name</stp>
        <stp>[regression 01 - interest pairs.xlsx]main!R25C5</stp>
        <tr r="E25" s="1"/>
      </tp>
      <tp t="s">
        <v>OMV AG</v>
        <stp/>
        <stp>##V3_BDPV12</stp>
        <stp>XS1294343337 Corp</stp>
        <stp>short_name</stp>
        <stp>[regression 01 - interest pairs.xlsx]main!R32C5</stp>
        <tr r="E32" s="1"/>
      </tp>
      <tp t="s">
        <v>T 2 7/8 PERP</v>
        <stp/>
        <stp>##V3_BDPV12</stp>
        <stp>ZP991036 Corp</stp>
        <stp>security name</stp>
        <stp>[regression 01 - interest pairs.xlsx]bbgWrksht!R2C6</stp>
        <tr r="F2" s="5"/>
      </tp>
      <tp t="s">
        <v>SEVFP 1 5/8 PERP</v>
        <stp/>
        <stp>##V3_BDPV12</stp>
        <stp>ZR441424 Corp</stp>
        <stp>security name</stp>
        <stp>[regression 01 - interest pairs.xlsx]bbgWrksht!R2C6</stp>
        <tr r="F2" s="5"/>
      </tp>
      <tp t="s">
        <v>13/01/2025</v>
        <stp/>
        <stp>##V3_BDPV12</stp>
        <stp>XS1595704872 Corp</stp>
        <stp>nxt_call_dt</stp>
        <stp>[regression 01 - interest pairs.xlsx]SEM!R40C8</stp>
        <tr r="H40" s="3"/>
      </tp>
      <tp t="s">
        <v>06/09/2020</v>
        <stp/>
        <stp>##V3_BDPV12</stp>
        <stp>XS0969342384 Corp</stp>
        <stp>nxt_call_dt</stp>
        <stp>[regression 01 - interest pairs.xlsx]SEM!R97C8</stp>
        <tr r="H97" s="3"/>
      </tp>
      <tp t="s">
        <v>#N/A Field Not Applicable</v>
        <stp/>
        <stp>##V3_BDPV12</stp>
        <stp>ECM0 Curncy</stp>
        <stp>nxt_call_dt</stp>
        <stp>[regression 01 - interest pairs.xlsx]SEM!R188C8</stp>
        <tr r="H188" s="3"/>
      </tp>
      <tp t="e">
        <v>#N/A</v>
        <stp/>
        <stp>##V3_BDPV12</stp>
        <stp xml:space="preserve">XS2010037765_JP_REPO </stp>
        <stp>short_name</stp>
        <stp>[regression 01 - interest pairs.xlsx]SEM!R251C5</stp>
        <tr r="E251" s="3"/>
      </tp>
      <tp t="e">
        <v>#N/A</v>
        <stp/>
        <stp>##V3_BDPV12</stp>
        <stp xml:space="preserve">XS1960678412_JP_REPO </stp>
        <stp>short_name</stp>
        <stp>[regression 01 - interest pairs.xlsx]SEM!R262C5</stp>
        <tr r="E262" s="3"/>
      </tp>
      <tp t="e">
        <v>#N/A</v>
        <stp/>
        <stp>##V3_BDPV12</stp>
        <stp xml:space="preserve">XS2046625765_JP_REPO </stp>
        <stp>short_name</stp>
        <stp>[regression 01 - interest pairs.xlsx]SEM!R287C5</stp>
        <tr r="E287" s="3"/>
      </tp>
      <tp t="e">
        <v>#N/A</v>
        <stp/>
        <stp>##V3_BDPV12</stp>
        <stp xml:space="preserve">XS1720192696_JP_REPO </stp>
        <stp>short_name</stp>
        <stp>[regression 01 - interest pairs.xlsx]SEM!R270C5</stp>
        <tr r="E270" s="3"/>
      </tp>
      <tp t="e">
        <v>#N/A</v>
        <stp/>
        <stp>##V3_BDPV12</stp>
        <stp xml:space="preserve">XS1425367494_JP_REPO </stp>
        <stp>short_name</stp>
        <stp>[regression 01 - interest pairs.xlsx]SEM!R247C5</stp>
        <tr r="E247" s="3"/>
      </tp>
      <tp t="s">
        <v>12/12/2074</v>
        <stp/>
        <stp>##V3_BDPV12</stp>
        <stp>XS1152343668 Corp</stp>
        <stp>calc_maturity</stp>
        <stp>[regression 01 - interest pairs.xlsx]main!R7C10</stp>
        <tr r="J7" s="1"/>
      </tp>
      <tp t="s">
        <v>IFXGR 3 5/8 PERP</v>
        <stp/>
        <stp>##V3_BDPV12</stp>
        <stp>ZR796862 Corp</stp>
        <stp>security name</stp>
        <stp>[regression 01 - interest pairs.xlsx]bbgWrksht!R2C6</stp>
        <tr r="F2" s="5"/>
      </tp>
      <tp t="s">
        <v>ARKEMA</v>
        <stp/>
        <stp>##V3_BDPV12</stp>
        <stp>FR0013425170 Corp</stp>
        <stp>short_name</stp>
        <stp>[regression 01 - interest pairs.xlsx]main!R11C5</stp>
        <tr r="E11" s="1"/>
      </tp>
      <tp t="s">
        <v>SBRYLN 6 1/2 PERP</v>
        <stp/>
        <stp>##V3_BDPV12</stp>
        <stp>UV309787 Corp</stp>
        <stp>security name</stp>
        <stp>[regression 01 - interest pairs.xlsx]bbgWrksht!R2C6</stp>
        <tr r="F2" s="5"/>
      </tp>
      <tp t="s">
        <v>KPN 2 PERP</v>
        <stp/>
        <stp>##V3_BDPV12</stp>
        <stp>ZQ376350 Corp</stp>
        <stp>security name</stp>
        <stp>[regression 01 - interest pairs.xlsx]bbgWrksht!R2C6</stp>
        <tr r="F2" s="5"/>
      </tp>
      <tp t="s">
        <v>LHAGR 5 1/8 08/12/75</v>
        <stp/>
        <stp>##V3_BDPV12</stp>
        <stp>UV429459 Corp</stp>
        <stp>security name</stp>
        <stp>[regression 01 - interest pairs.xlsx]bbgWrksht!R2C6</stp>
        <tr r="F2" s="5"/>
      </tp>
      <tp t="s">
        <v>IFXGR 2 7/8 PERP</v>
        <stp/>
        <stp>##V3_BDPV12</stp>
        <stp>ZR796682 Corp</stp>
        <stp>security name</stp>
        <stp>[regression 01 - interest pairs.xlsx]bbgWrksht!R2C6</stp>
        <tr r="F2" s="5"/>
      </tp>
      <tp t="s">
        <v>24/07/2041</v>
        <stp/>
        <stp>##V3_BDPV12</stp>
        <stp>FR0013455821 Corp</stp>
        <stp>nxt_call_dt</stp>
        <stp>[regression 01 - interest pairs.xlsx]SEM!R30C8</stp>
        <tr r="H30" s="3"/>
      </tp>
      <tp t="s">
        <v>#N/A Field Not Applicable</v>
        <stp/>
        <stp>##V3_BDPV12</stp>
        <stp>XS0975256685 Corp</stp>
        <stp>nxt_call_dt</stp>
        <stp>[regression 01 - interest pairs.xlsx]SEM!R49C8</stp>
        <tr r="H49" s="3"/>
      </tp>
      <tp t="s">
        <v>#N/A Field Not Applicable</v>
        <stp/>
        <stp>##V3_BDPV12</stp>
        <stp>DUM0 Comdty</stp>
        <stp>nxt_call_dt</stp>
        <stp>[regression 01 - interest pairs.xlsx]SEM!R20C8</stp>
        <tr r="H20" s="3"/>
      </tp>
      <tp t="e">
        <v>#N/A</v>
        <stp/>
        <stp>##V3_BDPV12</stp>
        <stp xml:space="preserve">XS0969341147_JP_REPO </stp>
        <stp>short_name</stp>
        <stp>[regression 01 - interest pairs.xlsx]SEM!R199C5</stp>
        <tr r="E199" s="3"/>
      </tp>
      <tp t="e">
        <v>#N/A</v>
        <stp/>
        <stp>##V3_BDPV12</stp>
        <stp xml:space="preserve">XS2077670342_JP_REPO </stp>
        <stp>short_name</stp>
        <stp>[regression 01 - interest pairs.xlsx]SEM!R205C5</stp>
        <tr r="E205" s="3"/>
      </tp>
      <tp t="e">
        <v>#N/A</v>
        <stp/>
        <stp>##V3_BDPV12</stp>
        <stp xml:space="preserve">XS2150054026_JP_REPO </stp>
        <stp>short_name</stp>
        <stp>[regression 01 - interest pairs.xlsx]SEM!R201C5</stp>
        <tr r="E201" s="3"/>
      </tp>
      <tp t="e">
        <v>#N/A</v>
        <stp/>
        <stp>##V3_BDPV12</stp>
        <stp xml:space="preserve">XS1043552261_JP_REPO </stp>
        <stp>short_name</stp>
        <stp>[regression 01 - interest pairs.xlsx]SEM!R260C5</stp>
        <tr r="E260" s="3"/>
      </tp>
      <tp t="e">
        <v>#N/A</v>
        <stp/>
        <stp>##V3_BDPV12</stp>
        <stp xml:space="preserve">XS2122174415_JP_REPO </stp>
        <stp>short_name</stp>
        <stp>[regression 01 - interest pairs.xlsx]SEM!R257C5</stp>
        <tr r="E257" s="3"/>
      </tp>
      <tp t="e">
        <v>#N/A</v>
        <stp/>
        <stp>##V3_BDPV12</stp>
        <stp xml:space="preserve">XS1888180996_JP_REPO </stp>
        <stp>short_name</stp>
        <stp>[regression 01 - interest pairs.xlsx]SEM!R310C5</stp>
        <tr r="E310" s="3"/>
      </tp>
      <tp t="e">
        <v>#N/A</v>
        <stp/>
        <stp>##V3_BDPV12</stp>
        <stp xml:space="preserve">USF43628B413_JP_REPO </stp>
        <stp>short_name</stp>
        <stp>[regression 01 - interest pairs.xlsx]SEM!R282C5</stp>
        <tr r="E282" s="3"/>
      </tp>
    </main>
    <main first="bofaddin.rtdserver">
      <tp t="e">
        <v>#N/A</v>
        <stp/>
        <stp>BTCWGET|5905258289504048543</stp>
        <tr r="E2" s="5"/>
      </tp>
    </main>
    <main first="bloomberg.rtd">
      <tp t="s">
        <v>LANXESS</v>
        <stp/>
        <stp>##V3_BDPV12</stp>
        <stp>XS1405763019 Corp</stp>
        <stp>short_name</stp>
        <stp>[regression 01 - interest pairs.xlsx]main!R16C5</stp>
        <tr r="E16" s="1"/>
      </tp>
      <tp t="s">
        <v>OMV AG</v>
        <stp/>
        <stp>##V3_BDPV12</stp>
        <stp>XS1713462403 Corp</stp>
        <stp>short_name</stp>
        <stp>[regression 01 - interest pairs.xlsx]main!R34C5</stp>
        <tr r="E34" s="1"/>
      </tp>
      <tp t="s">
        <v>OMV AG</v>
        <stp/>
        <stp>##V3_BDPV12</stp>
        <stp>XS1294342792 Corp</stp>
        <stp>short_name</stp>
        <stp>[regression 01 - interest pairs.xlsx]main!R30C5</stp>
        <tr r="E30" s="1"/>
      </tp>
      <tp t="s">
        <v>SOLVAY FIN</v>
        <stp/>
        <stp>##V3_BDPV12</stp>
        <stp>XS1323897725 Corp</stp>
        <stp>short_name</stp>
        <stp>[regression 01 - interest pairs.xlsx]main!R17C5</stp>
        <tr r="E17" s="1"/>
      </tp>
      <tp t="s">
        <v>TELEFO 2.502 PERP</v>
        <stp/>
        <stp>##V3_BDPV12</stp>
        <stp>ZP707724 Corp</stp>
        <stp>security name</stp>
        <stp>[regression 01 - interest pairs.xlsx]bbgWrksht!R2C6</stp>
        <tr r="F2" s="5"/>
      </tp>
      <tp t="s">
        <v>ERFFP 2 7/8 PERP</v>
        <stp/>
        <stp>##V3_BDPV12</stp>
        <stp>ZR457518 Corp</stp>
        <stp>security name</stp>
        <stp>[regression 01 - interest pairs.xlsx]bbgWrksht!R2C6</stp>
        <tr r="F2" s="5"/>
      </tp>
      <tp t="s">
        <v>#N/A Invalid Security</v>
        <stp/>
        <stp>##V3_BDPV12</stp>
        <stp>MT7000016820 Equity</stp>
        <stp>nxt_call_dt</stp>
        <stp>[regression 01 - interest pairs.xlsx]SEM!R327C8</stp>
        <tr r="H327" s="3"/>
      </tp>
      <tp t="s">
        <v>23/04/2023</v>
        <stp/>
        <stp>##V3_BDPV12</stp>
        <stp>XS1222591023 Corp</stp>
        <stp>nxt_call_dt</stp>
        <stp>[regression 01 - interest pairs.xlsx]SEM!R99C8</stp>
        <tr r="H99" s="3"/>
      </tp>
      <tp t="s">
        <v>#N/A Field Not Applicable</v>
        <stp/>
        <stp>##V3_BDPV12</stp>
        <stp>XS2078735433 Corp</stp>
        <stp>nxt_call_dt</stp>
        <stp>[regression 01 - interest pairs.xlsx]SEM!R47C8</stp>
        <tr r="H47" s="3"/>
      </tp>
      <tp t="s">
        <v>#N/A Field Not Applicable</v>
        <stp/>
        <stp>##V3_BDPV12</stp>
        <stp>XS1419646317 Corp</stp>
        <stp>nxt_call_dt</stp>
        <stp>[regression 01 - interest pairs.xlsx]SEM!R81C8</stp>
        <tr r="H81" s="3"/>
      </tp>
      <tp t="s">
        <v>#N/A Field Not Applicable</v>
        <stp/>
        <stp>##V3_BDPV12</stp>
        <stp>RXM0 Comdty</stp>
        <stp>nxt_call_dt</stp>
        <stp>[regression 01 - interest pairs.xlsx]SEM!R51C8</stp>
        <tr r="H51" s="3"/>
      </tp>
      <tp t="s">
        <v>02/04/2039</v>
        <stp/>
        <stp>##V3_BDPV12</stp>
        <stp>XS2020670936 Corp</stp>
        <stp>nxt_call_dt</stp>
        <stp>[regression 01 - interest pairs.xlsx]SEM!R42C8</stp>
        <tr r="H42" s="3"/>
      </tp>
      <tp t="s">
        <v>21/03/2023</v>
        <stp/>
        <stp>##V3_BDPV12</stp>
        <stp>XS2149270477 Corp</stp>
        <stp>nxt_call_dt</stp>
        <stp>[regression 01 - interest pairs.xlsx]SEM!R76C8</stp>
        <tr r="H76" s="3"/>
      </tp>
      <tp t="s">
        <v>#N/A Field Not Applicable</v>
        <stp/>
        <stp>##V3_BDPV12</stp>
        <stp>XS2154418730 Corp</stp>
        <stp>nxt_call_dt</stp>
        <stp>[regression 01 - interest pairs.xlsx]SEM!R48C8</stp>
        <tr r="H48" s="3"/>
      </tp>
      <tp t="s">
        <v>19/03/2039</v>
        <stp/>
        <stp>##V3_BDPV12</stp>
        <stp>XS2052321093 Corp</stp>
        <stp>nxt_call_dt</stp>
        <stp>[regression 01 - interest pairs.xlsx]SEM!R69C8</stp>
        <tr r="H69" s="3"/>
      </tp>
      <tp t="e">
        <v>#N/A</v>
        <stp/>
        <stp>##V3_BDPV12</stp>
        <stp xml:space="preserve">XS1048428012_JP_REPO </stp>
        <stp>short_name</stp>
        <stp>[regression 01 - interest pairs.xlsx]SEM!R318C5</stp>
        <tr r="E318" s="3"/>
      </tp>
      <tp t="e">
        <v>#N/A</v>
        <stp/>
        <stp>##V3_BDPV12</stp>
        <stp xml:space="preserve">XS1476654238_JP_REPO </stp>
        <stp>short_name</stp>
        <stp>[regression 01 - interest pairs.xlsx]SEM!R274C5</stp>
        <tr r="E274" s="3"/>
      </tp>
      <tp t="e">
        <v>#N/A</v>
        <stp/>
        <stp>##V3_BDPV12</stp>
        <stp xml:space="preserve">XS2107315470_JP_REPO </stp>
        <stp>short_name</stp>
        <stp>[regression 01 - interest pairs.xlsx]SEM!R243C5</stp>
        <tr r="E243" s="3"/>
      </tp>
      <tp t="e">
        <v>#N/A</v>
        <stp/>
        <stp>##V3_BDPV12</stp>
        <stp xml:space="preserve">XS1501166869_JP_REPO </stp>
        <stp>short_name</stp>
        <stp>[regression 01 - interest pairs.xlsx]SEM!R299C5</stp>
        <tr r="E299" s="3"/>
      </tp>
      <tp t="e">
        <v>#N/A</v>
        <stp/>
        <stp>##V3_BDPV12</stp>
        <stp xml:space="preserve">XS1413581205_CS_REPO </stp>
        <stp>short_name</stp>
        <stp>[regression 01 - interest pairs.xlsx]SEM!R338C5</stp>
        <tr r="E338" s="3"/>
      </tp>
      <tp t="e">
        <v>#N/A</v>
        <stp/>
        <stp>##V3_BDPV12</stp>
        <stp xml:space="preserve">XS2011260705_JP_REPO </stp>
        <stp>short_name</stp>
        <stp>[regression 01 - interest pairs.xlsx]SEM!R266C5</stp>
        <tr r="E266" s="3"/>
      </tp>
      <tp t="e">
        <v>#N/A</v>
        <stp/>
        <stp>##V3_BDPV12</stp>
        <stp xml:space="preserve">FR0010961581_JP_REPO </stp>
        <stp>short_name</stp>
        <stp>[regression 01 - interest pairs.xlsx]SEM!R224C5</stp>
        <tr r="E224" s="3"/>
      </tp>
      <tp t="e">
        <v>#N/A</v>
        <stp/>
        <stp>##V3_BDPV12</stp>
        <stp xml:space="preserve">XS1952091202_JP_REPO </stp>
        <stp>short_name</stp>
        <stp>[regression 01 - interest pairs.xlsx]SEM!R280C5</stp>
        <tr r="E280" s="3"/>
      </tp>
      <tp t="e">
        <v>#N/A</v>
        <stp/>
        <stp>##V3_BDPV12</stp>
        <stp xml:space="preserve">FR0011401751_JP_REPO </stp>
        <stp>short_name</stp>
        <stp>[regression 01 - interest pairs.xlsx]SEM!R227C5</stp>
        <tr r="E227" s="3"/>
      </tp>
      <tp t="e">
        <v>#N/A</v>
        <stp/>
        <stp>##V3_BDPV12</stp>
        <stp xml:space="preserve">XS2101349723_JP_REPO </stp>
        <stp>short_name</stp>
        <stp>[regression 01 - interest pairs.xlsx]SEM!R206C5</stp>
        <tr r="E206" s="3"/>
      </tp>
      <tp t="e">
        <v>#N/A</v>
        <stp/>
        <stp>##V3_BDPV12</stp>
        <stp xml:space="preserve">XS2011260531_JP_REPO </stp>
        <stp>short_name</stp>
        <stp>[regression 01 - interest pairs.xlsx]SEM!R264C5</stp>
        <tr r="E264" s="3"/>
      </tp>
      <tp t="e">
        <v>#N/A</v>
        <stp/>
        <stp>##V3_BDPV12</stp>
        <stp xml:space="preserve">XS1150673892_JP_REPO </stp>
        <stp>short_name</stp>
        <stp>[regression 01 - interest pairs.xlsx]SEM!R308C5</stp>
        <tr r="E308" s="3"/>
      </tp>
      <tp t="e">
        <v>#N/A</v>
        <stp/>
        <stp>##V3_BDPV12</stp>
        <stp xml:space="preserve">USF22797RT78_JP_REPO </stp>
        <stp>nxt_call_dt</stp>
        <stp>[regression 01 - interest pairs.xlsx]SEM!R193C8</stp>
        <tr r="H193" s="3"/>
      </tp>
      <tp t="e">
        <v>#N/A</v>
        <stp/>
        <stp>##V3_BDPV12</stp>
        <stp xml:space="preserve">XS1481041587_JP_REPO </stp>
        <stp>short_name</stp>
        <stp>[regression 01 - interest pairs.xlsx]SEM!R204C5</stp>
        <tr r="E204" s="3"/>
      </tp>
      <tp t="e">
        <v>#N/A</v>
        <stp/>
        <stp>##V3_BDPV12</stp>
        <stp xml:space="preserve">XS1323897725_JP_REPO </stp>
        <stp>short_name</stp>
        <stp>[regression 01 - interest pairs.xlsx]SEM!R284C5</stp>
        <tr r="E284" s="3"/>
      </tp>
      <tp t="s">
        <v>TOTAL SA</v>
        <stp/>
        <stp>##V3_BDPV12</stp>
        <stp>XS1501167164 Corp</stp>
        <stp>short_name</stp>
        <stp>[regression 01 - interest pairs.xlsx]main!R40C5</stp>
        <tr r="E40" s="1"/>
      </tp>
      <tp t="s">
        <v>LANXESS</v>
        <stp/>
        <stp>##V3_BDPV12</stp>
        <stp>XS1405763019 Corp</stp>
        <stp>short_name</stp>
        <stp>[regression 01 - interest pairs.xlsx]main!R15C5</stp>
        <tr r="E15" s="1"/>
      </tp>
      <tp t="s">
        <v>TOTAL SA</v>
        <stp/>
        <stp>##V3_BDPV12</stp>
        <stp>XS1413581205 Corp</stp>
        <stp>short_name</stp>
        <stp>[regression 01 - interest pairs.xlsx]main!R41C5</stp>
        <tr r="E41" s="1"/>
      </tp>
      <tp t="s">
        <v>ARKEMA</v>
        <stp/>
        <stp>##V3_BDPV12</stp>
        <stp>FR0013425170 Corp</stp>
        <stp>short_name</stp>
        <stp>[regression 01 - interest pairs.xlsx]main!R13C5</stp>
        <tr r="E13" s="1"/>
      </tp>
      <tp t="s">
        <v>ARKEMA</v>
        <stp/>
        <stp>##V3_BDPV12</stp>
        <stp>FR0013478252 Corp</stp>
        <stp>short_name</stp>
        <stp>[regression 01 - interest pairs.xlsx]main!R10C5</stp>
        <tr r="E10" s="1"/>
      </tp>
      <tp t="s">
        <v>EDPPL 1.7 07/20/80</v>
        <stp/>
        <stp>##V3_BDPV12</stp>
        <stp>ZP454068 Corp</stp>
        <stp>security name</stp>
        <stp>[regression 01 - interest pairs.xlsx]bbgWrksht!R2C6</stp>
        <tr r="F2" s="5"/>
      </tp>
      <tp t="s">
        <v>ORSTED 1 3/4 12/09/19</v>
        <stp/>
        <stp>##V3_BDPV12</stp>
        <stp>ZQ804479 Corp</stp>
        <stp>security name</stp>
        <stp>[regression 01 - interest pairs.xlsx]bbgWrksht!R2C6</stp>
        <tr r="F2" s="5"/>
      </tp>
      <tp t="s">
        <v>#N/A Field Not Applicable</v>
        <stp/>
        <stp>##V3_BDPV12</stp>
        <stp>FR0013464963 Corp</stp>
        <stp>nxt_call_dt</stp>
        <stp>[regression 01 - interest pairs.xlsx]SEM!R23C8</stp>
        <tr r="H23" s="3"/>
      </tp>
      <tp t="e">
        <v>#N/A</v>
        <stp/>
        <stp>##V3_BDPV12</stp>
        <stp xml:space="preserve">XS2004381245_JP_REPO </stp>
        <stp>short_name</stp>
        <stp>[regression 01 - interest pairs.xlsx]SEM!R295C5</stp>
        <tr r="E295" s="3"/>
      </tp>
      <tp t="e">
        <v>#N/A</v>
        <stp/>
        <stp>##V3_BDPV12</stp>
        <stp xml:space="preserve">XS2010032378_JP_REPO </stp>
        <stp>short_name</stp>
        <stp>[regression 01 - interest pairs.xlsx]SEM!R200C5</stp>
        <tr r="E200" s="3"/>
      </tp>
      <tp t="e">
        <v>#N/A</v>
        <stp/>
        <stp>##V3_BDPV12</stp>
        <stp xml:space="preserve">FR0013455821_JP_REPO </stp>
        <stp>short_name</stp>
        <stp>[regression 01 - interest pairs.xlsx]SEM!R239C5</stp>
        <tr r="E239" s="3"/>
      </tp>
      <tp t="e">
        <v>#N/A</v>
        <stp/>
        <stp>##V3_BDPV12</stp>
        <stp xml:space="preserve">FR0013447877_JP_REPO </stp>
        <stp>short_name</stp>
        <stp>[regression 01 - interest pairs.xlsx]SEM!R269C5</stp>
        <tr r="E269" s="3"/>
      </tp>
      <tp t="e">
        <v>#N/A</v>
        <stp/>
        <stp>##V3_BDPV12</stp>
        <stp xml:space="preserve">XS2115092012_JP_REPO </stp>
        <stp>short_name</stp>
        <stp>[regression 01 - interest pairs.xlsx]SEM!R256C5</stp>
        <tr r="E256" s="3"/>
      </tp>
      <tp t="s">
        <v>#N/A Field Not Applicable</v>
        <stp/>
        <stp>##V3_BDPV12</stp>
        <stp>OEM0 Comdty</stp>
        <stp>nxt_call_dt</stp>
        <stp>[regression 01 - interest pairs.xlsx]SEM!R92C8</stp>
        <tr r="H92" s="3"/>
      </tp>
      <tp t="e">
        <v>#N/A</v>
        <stp/>
        <stp>##V3_BDPV12</stp>
        <stp xml:space="preserve">XS1963834251_JP_REPO </stp>
        <stp>short_name</stp>
        <stp>[regression 01 - interest pairs.xlsx]SEM!R302C5</stp>
        <tr r="E302" s="3"/>
      </tp>
      <tp t="e">
        <v>#N/A</v>
        <stp/>
        <stp>##V3_BDPV12</stp>
        <stp xml:space="preserve">FR0010891317_JP_REPO </stp>
        <stp>short_name</stp>
        <stp>[regression 01 - interest pairs.xlsx]SEM!R321C5</stp>
        <tr r="E321" s="3"/>
      </tp>
      <tp t="e">
        <v>#N/A</v>
        <stp/>
        <stp>##V3_BDPV12</stp>
        <stp xml:space="preserve">XS1877860533_JP_REPO </stp>
        <stp>short_name</stp>
        <stp>[regression 01 - interest pairs.xlsx]SEM!R271C5</stp>
        <tr r="E271" s="3"/>
      </tp>
      <tp t="e">
        <v>#N/A</v>
        <stp/>
        <stp>##V3_BDPV12</stp>
        <stp xml:space="preserve">FR0013213295_JP_REPO </stp>
        <stp>short_name</stp>
        <stp>[regression 01 - interest pairs.xlsx]SEM!R223C5</stp>
        <tr r="E223" s="3"/>
      </tp>
      <tp t="s">
        <v>#N/A Field Not Applicable</v>
        <stp/>
        <stp>##V3_BDPV12</stp>
        <stp>DE000A2YNZY4 Corp</stp>
        <stp>nxt_call_dt</stp>
        <stp>[regression 01 - interest pairs.xlsx]SEM!R14C8</stp>
        <tr r="H14" s="3"/>
      </tp>
      <tp t="e">
        <v>#N/A</v>
        <stp/>
        <stp>##V3_BDPV12</stp>
        <stp xml:space="preserve">PTEDPKOM0034_JP_REPO </stp>
        <stp>final_maturity</stp>
        <stp>[regression 01 - interest pairs.xlsx]SEM!R230C9</stp>
        <tr r="I230" s="3"/>
      </tp>
      <tp t="s">
        <v>03/06/2169</v>
        <stp/>
        <stp>##V3_BDPV12</stp>
        <stp>XS1323897725 Corp</stp>
        <stp>calc_maturity</stp>
        <stp>[regression 01 - interest pairs.xlsx]main!R5C10</stp>
        <tr r="J5" s="1"/>
      </tp>
      <tp t="s">
        <v>03/06/2169</v>
        <stp/>
        <stp>##V3_BDPV12</stp>
        <stp>XS1323897725 Corp</stp>
        <stp>calc_maturity</stp>
        <stp>[regression 01 - interest pairs.xlsx]main!R6C10</stp>
        <tr r="J6" s="1"/>
      </tp>
      <tp t="s">
        <v>BAYER AG</v>
        <stp/>
        <stp>##V3_BDPV12</stp>
        <stp>DE000A11QR73 Corp</stp>
        <stp>short_name</stp>
        <stp>[regression 01 - interest pairs.xlsx]main!R24C5</stp>
        <tr r="E24" s="1"/>
      </tp>
      <tp t="s">
        <v>REPSOL INTL FIN</v>
        <stp/>
        <stp>##V3_BDPV12</stp>
        <stp>XS1207058733 Corp</stp>
        <stp>short_name</stp>
        <stp>[regression 01 - interest pairs.xlsx]main!R31C5</stp>
        <tr r="E31" s="1"/>
      </tp>
      <tp t="s">
        <v>ARKEMA</v>
        <stp/>
        <stp>##V3_BDPV12</stp>
        <stp>FR0013425170 Corp</stp>
        <stp>short_name</stp>
        <stp>[regression 01 - interest pairs.xlsx]main!R12C5</stp>
        <tr r="E12" s="1"/>
      </tp>
      <tp t="s">
        <v>TELEFO 2 7/8 PERP</v>
        <stp/>
        <stp>##V3_BDPV12</stp>
        <stp>ZR655675 Corp</stp>
        <stp>security name</stp>
        <stp>[regression 01 - interest pairs.xlsx]bbgWrksht!R2C6</stp>
        <tr r="F2" s="5"/>
      </tp>
      <tp t="s">
        <v>SBBBSS 4 5/8 PERP</v>
        <stp/>
        <stp>##V3_BDPV12</stp>
        <stp>ZS235422 Corp</stp>
        <stp>security name</stp>
        <stp>[regression 01 - interest pairs.xlsx]bbgWrksht!R2C6</stp>
        <tr r="F2" s="5"/>
      </tp>
      <tp t="s">
        <v>08/01/2027</v>
        <stp/>
        <stp>##V3_BDPV12</stp>
        <stp>XS2153406868 Corp</stp>
        <stp>nxt_call_dt</stp>
        <stp>[regression 01 - interest pairs.xlsx]SEM!R62C8</stp>
        <tr r="H62" s="3"/>
      </tp>
      <tp t="s">
        <v>02/04/2024</v>
        <stp/>
        <stp>##V3_BDPV12</stp>
        <stp>XS2150054026 Corp</stp>
        <stp>nxt_call_dt</stp>
        <stp>[regression 01 - interest pairs.xlsx]SEM!R79C8</stp>
        <tr r="H79" s="3"/>
      </tp>
      <tp t="s">
        <v>19/10/2025</v>
        <stp/>
        <stp>##V3_BDPV12</stp>
        <stp>XS1823623878 Corp</stp>
        <stp>nxt_call_dt</stp>
        <stp>[regression 01 - interest pairs.xlsx]SEM!R12C8</stp>
        <tr r="H12" s="3"/>
      </tp>
      <tp t="s">
        <v>17/03/2027</v>
        <stp/>
        <stp>##V3_BDPV12</stp>
        <stp>XS2066706909 Corp</stp>
        <stp>nxt_call_dt</stp>
        <stp>[regression 01 - interest pairs.xlsx]SEM!R26C8</stp>
        <tr r="H26" s="3"/>
      </tp>
      <tp t="s">
        <v>19/06/2025</v>
        <stp/>
        <stp>##V3_BDPV12</stp>
        <stp>FR0013365285 Corp</stp>
        <stp>nxt_call_dt</stp>
        <stp>[regression 01 - interest pairs.xlsx]SEM!R29C8</stp>
        <tr r="H29" s="3"/>
      </tp>
      <tp t="e">
        <v>#N/A</v>
        <stp/>
        <stp>##V3_BDPV12</stp>
        <stp xml:space="preserve">XS1616411119_JP_REPO </stp>
        <stp>short_name</stp>
        <stp>[regression 01 - interest pairs.xlsx]SEM!R245C5</stp>
        <tr r="E245" s="3"/>
      </tp>
      <tp t="e">
        <v>#N/A</v>
        <stp/>
        <stp>##V3_BDPV12</stp>
        <stp xml:space="preserve">XS2035564629_JP_REPO </stp>
        <stp>short_name</stp>
        <stp>[regression 01 - interest pairs.xlsx]SEM!R231C5</stp>
        <tr r="E231" s="3"/>
      </tp>
      <tp t="e">
        <v>#N/A</v>
        <stp/>
        <stp>##V3_BDPV12</stp>
        <stp xml:space="preserve">FR0013284270_JP_REPO </stp>
        <stp>short_name</stp>
        <stp>[regression 01 - interest pairs.xlsx]SEM!R242C5</stp>
        <tr r="E242" s="3"/>
      </tp>
      <tp t="e">
        <v>#N/A</v>
        <stp/>
        <stp>##V3_BDPV12</stp>
        <stp xml:space="preserve">XS1222591023_CS_REPO </stp>
        <stp>short_name</stp>
        <stp>[regression 01 - interest pairs.xlsx]SEM!R329C5</stp>
        <tr r="E329" s="3"/>
      </tp>
      <tp t="e">
        <v>#N/A</v>
        <stp/>
        <stp>##V3_BDPV12</stp>
        <stp xml:space="preserve">XS1216020161_JP_REPO </stp>
        <stp>short_name</stp>
        <stp>[regression 01 - interest pairs.xlsx]SEM!R215C5</stp>
        <tr r="E215" s="3"/>
      </tp>
      <tp t="e">
        <v>#N/A</v>
        <stp/>
        <stp>##V3_BDPV12</stp>
        <stp xml:space="preserve">FR0013330537_JP_REPO </stp>
        <stp>short_name</stp>
        <stp>[regression 01 - interest pairs.xlsx]SEM!R305C5</stp>
        <tr r="E305" s="3"/>
      </tp>
      <tp t="e">
        <v>#N/A</v>
        <stp/>
        <stp>##V3_BDPV12</stp>
        <stp xml:space="preserve">XS1795406658_JP_REPO </stp>
        <stp>short_name</stp>
        <stp>[regression 01 - interest pairs.xlsx]SEM!R291C5</stp>
        <tr r="E291" s="3"/>
      </tp>
      <tp t="e">
        <v>#N/A</v>
        <stp/>
        <stp>##V3_BDPV12</stp>
        <stp xml:space="preserve">XS1713463559_JP_REPO </stp>
        <stp>short_name</stp>
        <stp>[regression 01 - interest pairs.xlsx]SEM!R234C5</stp>
        <tr r="E234" s="3"/>
      </tp>
      <tp t="e">
        <v>#N/A</v>
        <stp/>
        <stp>##V3_BDPV12</stp>
        <stp xml:space="preserve">XS1412281534_JP_REPO </stp>
        <stp>short_name</stp>
        <stp>[regression 01 - interest pairs.xlsx]SEM!R285C5</stp>
        <tr r="E285" s="3"/>
      </tp>
      <tp t="e">
        <v>#N/A</v>
        <stp/>
        <stp>##V3_BDPV12</stp>
        <stp xml:space="preserve">XS1795406575_JP_REPO </stp>
        <stp>short_name</stp>
        <stp>[regression 01 - interest pairs.xlsx]SEM!R292C5</stp>
        <tr r="E292" s="3"/>
      </tp>
      <tp t="s">
        <v>#N/A Field Not Applicable</v>
        <stp/>
        <stp>##V3_BDPV12</stp>
        <stp>OEM0 Comdty</stp>
        <stp>nxt_call_dt</stp>
        <stp>[regression 01 - interest pairs.xlsx]SEM!R73C8</stp>
        <tr r="H73" s="3"/>
      </tp>
      <tp t="e">
        <v>#N/A</v>
        <stp/>
        <stp>##V3_BDPV12</stp>
        <stp xml:space="preserve">XS1014987355_JP_REPO </stp>
        <stp>short_name</stp>
        <stp>[regression 01 - interest pairs.xlsx]SEM!R235C5</stp>
        <tr r="E235" s="3"/>
      </tp>
      <tp t="s">
        <v>#N/A Field Not Applicable</v>
        <stp/>
        <stp>##V3_BDPV12</stp>
        <stp>IE0032523478 Equity</stp>
        <stp>nxt_call_dt</stp>
        <stp>[regression 01 - interest pairs.xlsx]SEM!R127C8</stp>
        <tr r="H127" s="3"/>
      </tp>
      <tp t="e">
        <v>#N/A</v>
        <stp/>
        <stp>##V3_BDPV12</stp>
        <stp xml:space="preserve">XS1693818525_JP_REPO </stp>
        <stp>short_name</stp>
        <stp>[regression 01 - interest pairs.xlsx]SEM!R294C5</stp>
        <tr r="E294" s="3"/>
      </tp>
      <tp t="e">
        <v>#N/A</v>
        <stp/>
        <stp>##V3_BDPV12</stp>
        <stp xml:space="preserve">XS0969342384_JP_REPO </stp>
        <stp>short_name</stp>
        <stp>[regression 01 - interest pairs.xlsx]SEM!R198C5</stp>
        <tr r="E198" s="3"/>
      </tp>
      <tp t="e">
        <v>#N/A</v>
        <stp/>
        <stp>##V3_BDPV12</stp>
        <stp xml:space="preserve">PTEDPLOM0017_JP_REPO </stp>
        <stp>final_maturity</stp>
        <stp>[regression 01 - interest pairs.xlsx]SEM!R228C9</stp>
        <tr r="I228" s="3"/>
      </tp>
      <tp t="s">
        <v>BHP 6 1/2 10/22/77</v>
        <stp/>
        <stp>##V3_BDPV12</stp>
        <stp>QJ191077 Corp</stp>
        <stp>security name</stp>
        <stp>[regression 01 - interest pairs.xlsx]bbgWrksht!R2C6</stp>
        <tr r="F2" s="5"/>
      </tp>
      <tp t="s">
        <v>BHP 6 1/4 10/19/75</v>
        <stp/>
        <stp>##V3_BDPV12</stp>
        <stp>QJ201811 Corp</stp>
        <stp>security name</stp>
        <stp>[regression 01 - interest pairs.xlsx]bbgWrksht!R2C6</stp>
        <tr r="F2" s="5"/>
      </tp>
      <tp t="s">
        <v>BHP 6 3/4 10/19/75</v>
        <stp/>
        <stp>##V3_BDPV12</stp>
        <stp>QJ201812 Corp</stp>
        <stp>security name</stp>
        <stp>[regression 01 - interest pairs.xlsx]bbgWrksht!R2C6</stp>
        <tr r="F2" s="5"/>
      </tp>
      <tp t="s">
        <v>EDPPL 5 3/8 09/16/75</v>
        <stp/>
        <stp>##V3_BDPV12</stp>
        <stp>UV785974 Corp</stp>
        <stp>security name</stp>
        <stp>[regression 01 - interest pairs.xlsx]bbgWrksht!R2C6</stp>
        <tr r="F2" s="5"/>
      </tp>
      <tp t="s">
        <v>OMV AG</v>
        <stp/>
        <stp>##V3_BDPV12</stp>
        <stp>XS1294343337 Corp</stp>
        <stp>short_name</stp>
        <stp>[regression 01 - interest pairs.xlsx]main!R29C5</stp>
        <tr r="E29" s="1"/>
      </tp>
      <tp t="s">
        <v>TOTAL SA</v>
        <stp/>
        <stp>##V3_BDPV12</stp>
        <stp>XS1195202822 Corp</stp>
        <stp>short_name</stp>
        <stp>[regression 01 - interest pairs.xlsx]main!R43C5</stp>
        <tr r="E43" s="1"/>
      </tp>
      <tp t="e">
        <v>#N/A</v>
        <stp/>
        <stp>##V3_BDPV12</stp>
        <stp xml:space="preserve">USF2893TAF33_CS_REPO </stp>
        <stp>final_maturity</stp>
        <stp>[regression 01 - interest pairs.xlsx]SEM!R325C9</stp>
        <tr r="I325" s="3"/>
      </tp>
      <tp t="s">
        <v>17/06/2024</v>
        <stp/>
        <stp>##V3_BDPV12</stp>
        <stp>FR0013425170 Corp</stp>
        <stp>nxt_call_dt</stp>
        <stp>[regression 01 - interest pairs.xlsx]SEM!R95C8</stp>
        <tr r="H95" s="3"/>
      </tp>
      <tp t="s">
        <v>#N/A Field Not Applicable</v>
        <stp/>
        <stp>##V3_BDPV12</stp>
        <stp>XS2101349723 Corp</stp>
        <stp>nxt_call_dt</stp>
        <stp>[regression 01 - interest pairs.xlsx]SEM!R80C8</stp>
        <tr r="H80" s="3"/>
      </tp>
      <tp t="s">
        <v>#N/A Field Not Applicable</v>
        <stp/>
        <stp>##V3_BDPV12</stp>
        <stp>FR0010961581 Corp</stp>
        <stp>nxt_call_dt</stp>
        <stp>[regression 01 - interest pairs.xlsx]SEM!R22C8</stp>
        <tr r="H22" s="3"/>
      </tp>
      <tp t="s">
        <v>#N/A Field Not Applicable</v>
        <stp/>
        <stp>##V3_BDPV12</stp>
        <stp>XS2107315470 Corp</stp>
        <stp>nxt_call_dt</stp>
        <stp>[regression 01 - interest pairs.xlsx]SEM!R35C8</stp>
        <tr r="H35" s="3"/>
      </tp>
      <tp t="s">
        <v>#N/A Field Not Applicable</v>
        <stp/>
        <stp>##V3_BDPV12</stp>
        <stp>XS1412711217 Corp</stp>
        <stp>nxt_call_dt</stp>
        <stp>[regression 01 - interest pairs.xlsx]SEM!R36C8</stp>
        <tr r="H36" s="3"/>
      </tp>
      <tp t="s">
        <v>26/09/2024</v>
        <stp/>
        <stp>##V3_BDPV12</stp>
        <stp>XS1689540935 Corp</stp>
        <stp>nxt_call_dt</stp>
        <stp>[regression 01 - interest pairs.xlsx]SEM!R86C8</stp>
        <tr r="H86" s="3"/>
      </tp>
      <tp t="s">
        <v>21/03/2039</v>
        <stp/>
        <stp>##V3_BDPV12</stp>
        <stp>FR0013428513 Corp</stp>
        <stp>nxt_call_dt</stp>
        <stp>[regression 01 - interest pairs.xlsx]SEM!R31C8</stp>
        <tr r="H31" s="3"/>
      </tp>
      <tp t="s">
        <v>#N/A Field Not Applicable</v>
        <stp/>
        <stp>##V3_BDPV12</stp>
        <stp>XS2156510021 Corp</stp>
        <stp>nxt_call_dt</stp>
        <stp>[regression 01 - interest pairs.xlsx]SEM!R90C8</stp>
        <tr r="H90" s="3"/>
      </tp>
      <tp t="s">
        <v>22/03/2028</v>
        <stp/>
        <stp>##V3_BDPV12</stp>
        <stp>FR0013344686 Corp</stp>
        <stp>nxt_call_dt</stp>
        <stp>[regression 01 - interest pairs.xlsx]SEM!R32C8</stp>
        <tr r="H32" s="3"/>
      </tp>
      <tp t="s">
        <v>#N/A Field Not Applicable</v>
        <stp/>
        <stp>##V3_BDPV12</stp>
        <stp>FR0010891317 Corp</stp>
        <stp>nxt_call_dt</stp>
        <stp>[regression 01 - interest pairs.xlsx]SEM!R24C8</stp>
        <tr r="H24" s="3"/>
      </tp>
      <tp t="s">
        <v>#N/A Field Not Applicable</v>
        <stp/>
        <stp>##V3_BDPV12</stp>
        <stp>RPM0 Curncy</stp>
        <stp>INDUSTRY_GROUP</stp>
        <stp>[regression 01 - interest pairs.xlsx]SEM!R340C6</stp>
        <tr r="F340" s="3"/>
      </tp>
      <tp t="s">
        <v>14/10/2022</v>
        <stp/>
        <stp>##V3_BDPV12</stp>
        <stp>XS1120649584 Corp</stp>
        <stp>nxt_call_dt</stp>
        <stp>[regression 01 - interest pairs.xlsx]SEM!R83C8</stp>
        <tr r="H83" s="3"/>
      </tp>
      <tp t="e">
        <v>#N/A</v>
        <stp/>
        <stp>##V3_BDPV12</stp>
        <stp xml:space="preserve">FR0013455813_JP_REPO </stp>
        <stp>short_name</stp>
        <stp>[regression 01 - interest pairs.xlsx]SEM!R237C5</stp>
        <tr r="E237" s="3"/>
      </tp>
      <tp t="e">
        <v>#N/A</v>
        <stp/>
        <stp>##V3_BDPV12</stp>
        <stp xml:space="preserve">USF2R125CF03_JP_REPO </stp>
        <stp>nxt_call_dt</stp>
        <stp>[regression 01 - interest pairs.xlsx]SEM!R192C8</stp>
        <tr r="H192" s="3"/>
      </tp>
      <tp t="s">
        <v>Chemicals</v>
        <stp/>
        <stp>##V3_BDPV12</stp>
        <stp>DE000A2GSFF1 Corp</stp>
        <stp>INDUSTRY_GROUP</stp>
        <stp>[regression 01 - interest pairs.xlsx]SEM!R125C6</stp>
        <tr r="F125" s="3"/>
      </tp>
      <tp t="e">
        <v>#N/A</v>
        <stp/>
        <stp>##V3_BDPV12</stp>
        <stp xml:space="preserve">USF1R15XK771_JP_REPO </stp>
        <stp>nxt_call_dt</stp>
        <stp>[regression 01 - interest pairs.xlsx]SEM!R213C8</stp>
        <tr r="H213" s="3"/>
      </tp>
      <tp t="s">
        <v>BHP 4 3/4 04/22/76</v>
        <stp/>
        <stp>##V3_BDPV12</stp>
        <stp>QJ190690 Corp</stp>
        <stp>security name</stp>
        <stp>[regression 01 - interest pairs.xlsx]bbgWrksht!R2C6</stp>
        <tr r="F2" s="5"/>
      </tp>
      <tp t="s">
        <v>BHP 5 5/8 10/22/79</v>
        <stp/>
        <stp>##V3_BDPV12</stp>
        <stp>QJ190880 Corp</stp>
        <stp>security name</stp>
        <stp>[regression 01 - interest pairs.xlsx]bbgWrksht!R2C6</stp>
        <tr r="F2" s="5"/>
      </tp>
      <tp t="s">
        <v>TOTAL 2.708 PERP</v>
        <stp/>
        <stp>##V3_BDPV12</stp>
        <stp>QZ730280 Corp</stp>
        <stp>security name</stp>
        <stp>[regression 01 - interest pairs.xlsx]bbgWrksht!R2C6</stp>
        <tr r="F2" s="5"/>
      </tp>
      <tp t="s">
        <v>TOTAL SA</v>
        <stp/>
        <stp>##V3_BDPV12</stp>
        <stp>XS1501166869 Corp</stp>
        <stp>short_name</stp>
        <stp>[regression 01 - interest pairs.xlsx]main!R36C5</stp>
        <tr r="E36" s="1"/>
      </tp>
      <tp t="s">
        <v>TOTAL 3.369 PERP</v>
        <stp/>
        <stp>##V3_BDPV12</stp>
        <stp>QZ730458 Corp</stp>
        <stp>security name</stp>
        <stp>[regression 01 - interest pairs.xlsx]bbgWrksht!R2C6</stp>
        <tr r="F2" s="5"/>
      </tp>
      <tp t="s">
        <v>20/11/2025</v>
        <stp/>
        <stp>##V3_BDPV12</stp>
        <stp>FR0013381704 Corp</stp>
        <stp>nxt_call_dt</stp>
        <stp>[regression 01 - interest pairs.xlsx]SEM!R82C8</stp>
        <tr r="H82" s="3"/>
      </tp>
      <tp t="s">
        <v>30/01/2025</v>
        <stp/>
        <stp>##V3_BDPV12</stp>
        <stp>FR0013457157 Corp</stp>
        <stp>nxt_call_dt</stp>
        <stp>[regression 01 - interest pairs.xlsx]SEM!R94C8</stp>
        <tr r="H94" s="3"/>
      </tp>
      <tp t="s">
        <v>07/12/2030</v>
        <stp/>
        <stp>##V3_BDPV12</stp>
        <stp>XS1960678412 Corp</stp>
        <stp>nxt_call_dt</stp>
        <stp>[regression 01 - interest pairs.xlsx]SEM!R43C8</stp>
        <tr r="H43" s="3"/>
      </tp>
      <tp t="s">
        <v>08/01/2032</v>
        <stp/>
        <stp>##V3_BDPV12</stp>
        <stp>XS2153409029 Corp</stp>
        <stp>nxt_call_dt</stp>
        <stp>[regression 01 - interest pairs.xlsx]SEM!R64C8</stp>
        <tr r="H64" s="3"/>
      </tp>
      <tp t="s">
        <v>#N/A Field Not Applicable</v>
        <stp/>
        <stp>##V3_BDPV12</stp>
        <stp>XS1693818525 Corp</stp>
        <stp>nxt_call_dt</stp>
        <stp>[regression 01 - interest pairs.xlsx]SEM!R61C8</stp>
        <tr r="H61" s="3"/>
      </tp>
      <tp t="e">
        <v>#N/A</v>
        <stp/>
        <stp>##V3_BDPV12</stp>
        <stp xml:space="preserve">XS1888180640_JP_REPO </stp>
        <stp>short_name</stp>
        <stp>[regression 01 - interest pairs.xlsx]SEM!R312C5</stp>
        <tr r="E312" s="3"/>
      </tp>
      <tp t="e">
        <v>#N/A</v>
        <stp/>
        <stp>##V3_BDPV12</stp>
        <stp xml:space="preserve">XS1888179550_JP_REPO </stp>
        <stp>short_name</stp>
        <stp>[regression 01 - interest pairs.xlsx]SEM!R311C5</stp>
        <tr r="E311" s="3"/>
      </tp>
      <tp t="e">
        <v>#N/A</v>
        <stp/>
        <stp>##V3_BDPV12</stp>
        <stp xml:space="preserve">XS2066706909_JP_REPO </stp>
        <stp>short_name</stp>
        <stp>[regression 01 - interest pairs.xlsx]SEM!R233C5</stp>
        <tr r="E233" s="3"/>
      </tp>
      <tp t="e">
        <v>#N/A</v>
        <stp/>
        <stp>##V3_BDPV12</stp>
        <stp xml:space="preserve">XS2010037765_CS_REPO </stp>
        <stp>short_name</stp>
        <stp>[regression 01 - interest pairs.xlsx]SEM!R332C5</stp>
        <tr r="E332" s="3"/>
      </tp>
      <tp t="e">
        <v>#N/A</v>
        <stp/>
        <stp>##V3_BDPV12</stp>
        <stp xml:space="preserve">XS1823623878_JP_REPO </stp>
        <stp>short_name</stp>
        <stp>[regression 01 - interest pairs.xlsx]SEM!R217C5</stp>
        <tr r="E217" s="3"/>
      </tp>
      <tp t="e">
        <v>#N/A</v>
        <stp/>
        <stp>##V3_BDPV12</stp>
        <stp xml:space="preserve">XS1497755360_JP_REPO </stp>
        <stp>short_name</stp>
        <stp>[regression 01 - interest pairs.xlsx]SEM!R258C5</stp>
        <tr r="E258" s="3"/>
      </tp>
      <tp t="e">
        <v>#N/A</v>
        <stp/>
        <stp>##V3_BDPV12</stp>
        <stp xml:space="preserve">XS1346815787_CS_REPO </stp>
        <stp>short_name</stp>
        <stp>[regression 01 - interest pairs.xlsx]SEM!R334C5</stp>
        <tr r="E334" s="3"/>
      </tp>
      <tp t="e">
        <v>#N/A</v>
        <stp/>
        <stp>##V3_BDPV12</stp>
        <stp xml:space="preserve">XS1788973573_CS_REPO </stp>
        <stp>short_name</stp>
        <stp>[regression 01 - interest pairs.xlsx]SEM!R328C5</stp>
        <tr r="E328" s="3"/>
      </tp>
      <tp t="e">
        <v>#N/A</v>
        <stp/>
        <stp>##V3_BDPV12</stp>
        <stp xml:space="preserve">USF43628B413_JP_REPO </stp>
        <stp>nxt_call_dt</stp>
        <stp>[regression 01 - interest pairs.xlsx]SEM!R282C8</stp>
        <tr r="H282" s="3"/>
      </tp>
      <tp t="e">
        <v>#N/A</v>
        <stp/>
        <stp>##V3_BDPV12</stp>
        <stp xml:space="preserve">XS1998799792_JP_REPO </stp>
        <stp>short_name</stp>
        <stp>[regression 01 - interest pairs.xlsx]SEM!R203C5</stp>
        <tr r="E203" s="3"/>
      </tp>
      <tp t="e">
        <v>#N/A</v>
        <stp/>
        <stp>##V3_BDPV12</stp>
        <stp xml:space="preserve">PTEDPNOM0015_CS_REPO </stp>
        <stp>final_maturity</stp>
        <stp>[regression 01 - interest pairs.xlsx]SEM!R341C9</stp>
        <tr r="I341" s="3"/>
      </tp>
      <tp t="s">
        <v>OMVAV 6 1/4 PERP</v>
        <stp/>
        <stp>##V3_BDPV12</stp>
        <stp>QJ993374 Corp</stp>
        <stp>security name</stp>
        <stp>[regression 01 - interest pairs.xlsx]bbgWrksht!R2C6</stp>
        <tr r="F2" s="5"/>
      </tp>
      <tp t="s">
        <v>TOTAL SA</v>
        <stp/>
        <stp>##V3_BDPV12</stp>
        <stp>XS1501166869 Corp</stp>
        <stp>short_name</stp>
        <stp>[regression 01 - interest pairs.xlsx]main!R35C5</stp>
        <tr r="E35" s="1"/>
      </tp>
      <tp t="s">
        <v>DEUTSCH BAHN FIN</v>
        <stp/>
        <stp>##V3_BDPV12</stp>
        <stp>XS2010039548 Corp</stp>
        <stp>short_name</stp>
        <stp>[regression 01 - interest pairs.xlsx]main!R19C5</stp>
        <tr r="E19" s="1"/>
      </tp>
      <tp t="s">
        <v>Y</v>
        <stp/>
        <stp>##V3_BDPV12</stp>
        <stp>BE6320936287 Corp</stp>
        <stp>callable</stp>
        <stp>[regression 01 - interest pairs.xlsx]SEM!R5C7</stp>
        <tr r="G5" s="3"/>
      </tp>
      <tp t="s">
        <v>ENELIM 3 1/2 05/24/80</v>
        <stp/>
        <stp>##V3_BDPV12</stp>
        <stp>ZS668300 Corp</stp>
        <stp>security name</stp>
        <stp>[regression 01 - interest pairs.xlsx]bbgWrksht!R2C6</stp>
        <tr r="F2" s="5"/>
      </tp>
      <tp t="s">
        <v>HEIBOS 3.248 PERP</v>
        <stp/>
        <stp>##V3_BDPV12</stp>
        <stp>ZQ578143 Corp</stp>
        <stp>security name</stp>
        <stp>[regression 01 - interest pairs.xlsx]bbgWrksht!R2C6</stp>
        <tr r="F2" s="5"/>
      </tp>
      <tp t="s">
        <v>TLGGR 3 3/8 PERP</v>
        <stp/>
        <stp>##V3_BDPV12</stp>
        <stp>ZR668027 Corp</stp>
        <stp>security name</stp>
        <stp>[regression 01 - interest pairs.xlsx]bbgWrksht!R2C6</stp>
        <tr r="F2" s="5"/>
      </tp>
      <tp t="s">
        <v>CPIPGR 4 7/8 PERP</v>
        <stp/>
        <stp>##V3_BDPV12</stp>
        <stp>ZS108668 Corp</stp>
        <stp>security name</stp>
        <stp>[regression 01 - interest pairs.xlsx]bbgWrksht!R2C6</stp>
        <tr r="F2" s="5"/>
      </tp>
      <tp t="s">
        <v>ACFP 2 5/8 PERP</v>
        <stp/>
        <stp>##V3_BDPV12</stp>
        <stp>ZQ258633 Corp</stp>
        <stp>security name</stp>
        <stp>[regression 01 - interest pairs.xlsx]bbgWrksht!R2C6</stp>
        <tr r="F2" s="5"/>
      </tp>
      <tp t="s">
        <v>#N/A Invalid Security</v>
        <stp/>
        <stp>##V3_BDPV12</stp>
        <stp>IE00BD3WYB25 Corp</stp>
        <stp>INDUSTRY_GROUP</stp>
        <stp>[regression 01 - interest pairs.xlsx]SEM!R187C6</stp>
        <tr r="F187" s="3"/>
      </tp>
      <tp t="s">
        <v>24/02/2027</v>
        <stp/>
        <stp>##V3_BDPV12</stp>
        <stp>XS2123320033 Corp</stp>
        <stp>nxt_call_dt</stp>
        <stp>[regression 01 - interest pairs.xlsx]SEM!R87C8</stp>
        <tr r="H87" s="3"/>
      </tp>
      <tp t="s">
        <v>13/02/2025</v>
        <stp/>
        <stp>##V3_BDPV12</stp>
        <stp>XS1412281534 Corp</stp>
        <stp>nxt_call_dt</stp>
        <stp>[regression 01 - interest pairs.xlsx]SEM!R53C8</stp>
        <tr r="H53" s="3"/>
      </tp>
      <tp t="s">
        <v>#N/A Field Not Applicable</v>
        <stp/>
        <stp>##V3_BDPV12</stp>
        <stp>XS0942082115 Corp</stp>
        <stp>nxt_call_dt</stp>
        <stp>[regression 01 - interest pairs.xlsx]SEM!R67C8</stp>
        <tr r="H67" s="3"/>
      </tp>
      <tp t="e">
        <v>#N/A</v>
        <stp/>
        <stp>##V3_BDPV12</stp>
        <stp xml:space="preserve">FR0013457157_CA_REPO </stp>
        <stp>short_name</stp>
        <stp>[regression 01 - interest pairs.xlsx]SEM!R195C5</stp>
        <tr r="E195" s="3"/>
      </tp>
      <tp t="e">
        <v>#N/A</v>
        <stp/>
        <stp>##V3_BDPV12</stp>
        <stp xml:space="preserve">USF2R125CD54_JP_REPO </stp>
        <stp>final_maturity</stp>
        <stp>[regression 01 - interest pairs.xlsx]SEM!R194C9</stp>
        <tr r="I194" s="3"/>
      </tp>
      <tp t="s">
        <v>#N/A Field Not Applicable</v>
        <stp/>
        <stp>##V3_BDPV12</stp>
        <stp>XS2156510021 Corp</stp>
        <stp>nxt_call_dt</stp>
        <stp>[regression 01 - interest pairs.xlsx]SEM!R52C8</stp>
        <tr r="H52" s="3"/>
      </tp>
      <tp t="s">
        <v>01/05/2049</v>
        <stp/>
        <stp>##V3_BDPV12</stp>
        <stp>XS2075938006 Corp</stp>
        <stp>nxt_call_dt</stp>
        <stp>[regression 01 - interest pairs.xlsx]SEM!R41C8</stp>
        <tr r="H41" s="3"/>
      </tp>
      <tp t="e">
        <v>#N/A</v>
        <stp/>
        <stp>##V3_BDPV12</stp>
        <stp xml:space="preserve">XS2020583618_JP_REPO </stp>
        <stp>short_name</stp>
        <stp>[regression 01 - interest pairs.xlsx]SEM!R289C5</stp>
        <tr r="E289" s="3"/>
      </tp>
      <tp t="e">
        <v>#N/A</v>
        <stp/>
        <stp>##V3_BDPV12</stp>
        <stp xml:space="preserve">XS1956028168_JP_REPO </stp>
        <stp>short_name</stp>
        <stp>[regression 01 - interest pairs.xlsx]SEM!R248C5</stp>
        <tr r="E248" s="3"/>
      </tp>
      <tp t="e">
        <v>#N/A</v>
        <stp/>
        <stp>##V3_BDPV12</stp>
        <stp xml:space="preserve">XS1498442521_JP_REPO </stp>
        <stp>short_name</stp>
        <stp>[regression 01 - interest pairs.xlsx]SEM!R232C5</stp>
        <tr r="E232" s="3"/>
      </tp>
      <tp t="e">
        <v>#N/A</v>
        <stp/>
        <stp>##V3_BDPV12</stp>
        <stp xml:space="preserve">XS1294343337_JP_REPO </stp>
        <stp>short_name</stp>
        <stp>[regression 01 - interest pairs.xlsx]SEM!R268C5</stp>
        <tr r="E268" s="3"/>
      </tp>
      <tp t="e">
        <v>#N/A</v>
        <stp/>
        <stp>##V3_BDPV12</stp>
        <stp xml:space="preserve">XS1219498141_JP_REPO </stp>
        <stp>short_name</stp>
        <stp>[regression 01 - interest pairs.xlsx]SEM!R277C5</stp>
        <tr r="E277" s="3"/>
      </tp>
      <tp t="e">
        <v>#N/A</v>
        <stp/>
        <stp>##V3_BDPV12</stp>
        <stp xml:space="preserve">XS1222594472_JP_REPO </stp>
        <stp>short_name</stp>
        <stp>[regression 01 - interest pairs.xlsx]SEM!R209C5</stp>
        <tr r="E209" s="3"/>
      </tp>
      <tp t="e">
        <v>#N/A</v>
        <stp/>
        <stp>##V3_BDPV12</stp>
        <stp xml:space="preserve">XS1222590488_JP_REPO </stp>
        <stp>short_name</stp>
        <stp>[regression 01 - interest pairs.xlsx]SEM!R229C5</stp>
        <tr r="E229" s="3"/>
      </tp>
      <tp t="e">
        <v>#N/A</v>
        <stp/>
        <stp>##V3_BDPV12</stp>
        <stp xml:space="preserve">FR0012648590_JP_REPO </stp>
        <stp>short_name</stp>
        <stp>[regression 01 - interest pairs.xlsx]SEM!R279C5</stp>
        <tr r="E279" s="3"/>
      </tp>
      <tp t="e">
        <v>#N/A</v>
        <stp/>
        <stp>##V3_BDPV12</stp>
        <stp xml:space="preserve">XS1139315581_JP_REPO </stp>
        <stp>short_name</stp>
        <stp>[regression 01 - interest pairs.xlsx]SEM!R293C5</stp>
        <tr r="E293" s="3"/>
      </tp>
      <tp t="e">
        <v>#N/A</v>
        <stp/>
        <stp>##V3_BDPV12</stp>
        <stp xml:space="preserve">USF8586CRW49_JP_REPO </stp>
        <stp>nxt_call_dt</stp>
        <stp>[regression 01 - interest pairs.xlsx]SEM!R281C8</stp>
        <tr r="H281" s="3"/>
      </tp>
      <tp t="s">
        <v>LANXESS</v>
        <stp/>
        <stp>##V3_BDPV12</stp>
        <stp>XS1405763019 Corp</stp>
        <stp>short_name</stp>
        <stp>[regression 01 - interest pairs.xlsx]main!R18C5</stp>
        <tr r="E18" s="1"/>
      </tp>
      <tp t="s">
        <v>ARNDTN 3 3/4 PERP</v>
        <stp/>
        <stp>##V3_BDPV12</stp>
        <stp>QZ912649 Corp</stp>
        <stp>security name</stp>
        <stp>[regression 01 - interest pairs.xlsx]bbgWrksht!R2C6</stp>
        <tr r="F2" s="5"/>
      </tp>
      <tp t="s">
        <v>DBHNGR 0.95 PERP</v>
        <stp/>
        <stp>##V3_BDPV12</stp>
        <stp>ZQ099270 Corp</stp>
        <stp>security name</stp>
        <stp>[regression 01 - interest pairs.xlsx]bbgWrksht!R2C6</stp>
        <tr r="F2" s="5"/>
      </tp>
      <tp t="s">
        <v>AKFAST 2.249 05/17/81</v>
        <stp/>
        <stp>##V3_BDPV12</stp>
        <stp>ZP989429 Corp</stp>
        <stp>security name</stp>
        <stp>[regression 01 - interest pairs.xlsx]bbgWrksht!R2C6</stp>
        <tr r="F2" s="5"/>
      </tp>
      <tp t="s">
        <v>SBBBSS 2.624 PERP</v>
        <stp/>
        <stp>##V3_BDPV12</stp>
        <stp>ZP659512 Corp</stp>
        <stp>security name</stp>
        <stp>[regression 01 - interest pairs.xlsx]bbgWrksht!R2C6</stp>
        <tr r="F2" s="5"/>
      </tp>
      <tp t="s">
        <v>Y</v>
        <stp/>
        <stp>##V3_BDPV12</stp>
        <stp>BE6320935271 Corp</stp>
        <stp>callable</stp>
        <stp>[regression 01 - interest pairs.xlsx]SEM!R4C7</stp>
        <tr r="G4" s="3"/>
      </tp>
      <tp t="e">
        <v>#N/A</v>
        <stp/>
        <stp>##V3_BDPV12</stp>
        <stp xml:space="preserve">XS2010037765_CA_REPO </stp>
        <stp>short_name</stp>
        <stp>[regression 01 - interest pairs.xlsx]SEM!R250C5</stp>
        <tr r="E250" s="3"/>
      </tp>
      <tp t="s">
        <v>#N/A Field Not Applicable</v>
        <stp/>
        <stp>##V3_BDPV12</stp>
        <stp>XS2156768546 Corp</stp>
        <stp>nxt_call_dt</stp>
        <stp>[regression 01 - interest pairs.xlsx]SEM!R16C8</stp>
        <tr r="H16" s="3"/>
      </tp>
      <tp t="s">
        <v>23/07/2037</v>
        <stp/>
        <stp>##V3_BDPV12</stp>
        <stp>FR0013290749 Corp</stp>
        <stp>nxt_call_dt</stp>
        <stp>[regression 01 - interest pairs.xlsx]SEM!R50C8</stp>
        <tr r="H50" s="3"/>
      </tp>
      <tp t="s">
        <v>28/02/2039</v>
        <stp/>
        <stp>##V3_BDPV12</stp>
        <stp>XS2004381245 Corp</stp>
        <stp>nxt_call_dt</stp>
        <stp>[regression 01 - interest pairs.xlsx]SEM!R63C8</stp>
        <tr r="H63" s="3"/>
      </tp>
      <tp t="e">
        <v>#N/A</v>
        <stp/>
        <stp>##V3_BDPV12</stp>
        <stp xml:space="preserve">XS1595704872_JP_REPO </stp>
        <stp>short_name</stp>
        <stp>[regression 01 - interest pairs.xlsx]SEM!R323C5</stp>
        <tr r="E323" s="3"/>
      </tp>
      <tp t="e">
        <v>#N/A</v>
        <stp/>
        <stp>##V3_BDPV12</stp>
        <stp xml:space="preserve">USF2R125CD54_JP_REPO </stp>
        <stp>nxt_call_dt</stp>
        <stp>[regression 01 - interest pairs.xlsx]SEM!R194C8</stp>
        <tr r="H194" s="3"/>
      </tp>
      <tp t="e">
        <v>#N/A</v>
        <stp/>
        <stp>##V3_BDPV12</stp>
        <stp xml:space="preserve">XS1205618470_CS_REPO </stp>
        <stp>short_name</stp>
        <stp>[regression 01 - interest pairs.xlsx]SEM!R306C5</stp>
        <tr r="E306" s="3"/>
      </tp>
      <tp t="e">
        <v>#N/A</v>
        <stp/>
        <stp>##V3_BDPV12</stp>
        <stp xml:space="preserve">XS0968913342_JP_REPO </stp>
        <stp>short_name</stp>
        <stp>[regression 01 - interest pairs.xlsx]SEM!R315C5</stp>
        <tr r="E315" s="3"/>
      </tp>
      <tp t="s">
        <v>TOTAL SA</v>
        <stp/>
        <stp>##V3_BDPV12</stp>
        <stp>XS1195202822 Corp</stp>
        <stp>short_name</stp>
        <stp>[regression 01 - interest pairs.xlsx]main!R37C5</stp>
        <tr r="E37" s="1"/>
      </tp>
      <tp t="s">
        <v>DBOERS 2 3/4 02/05/41</v>
        <stp/>
        <stp>##V3_BDPV12</stp>
        <stp>UV391246 Corp</stp>
        <stp>security name</stp>
        <stp>[regression 01 - interest pairs.xlsx]bbgWrksht!R2C6</stp>
        <tr r="F2" s="5"/>
      </tp>
      <tp t="s">
        <v>#N/A Field Not Applicable</v>
        <stp/>
        <stp>##V3_BDPV12</stp>
        <stp>XS1476654238 Corp</stp>
        <stp>nxt_call_dt</stp>
        <stp>[regression 01 - interest pairs.xlsx]SEM!R46C8</stp>
        <tr r="H46" s="3"/>
      </tp>
      <tp t="s">
        <v>16/05/2033</v>
        <stp/>
        <stp>##V3_BDPV12</stp>
        <stp>XS1772374770 Corp</stp>
        <stp>nxt_call_dt</stp>
        <stp>[regression 01 - interest pairs.xlsx]SEM!R17C8</stp>
        <tr r="H17" s="3"/>
      </tp>
      <tp t="s">
        <v>24/07/2030</v>
        <stp/>
        <stp>##V3_BDPV12</stp>
        <stp>FR0013455813 Corp</stp>
        <stp>nxt_call_dt</stp>
        <stp>[regression 01 - interest pairs.xlsx]SEM!R28C8</stp>
        <tr r="H28" s="3"/>
      </tp>
      <tp t="s">
        <v>#N/A Field Not Applicable</v>
        <stp/>
        <stp>##V3_BDPV12</stp>
        <stp>XS1443997819 Corp</stp>
        <stp>nxt_call_dt</stp>
        <stp>[regression 01 - interest pairs.xlsx]SEM!R59C8</stp>
        <tr r="H59" s="3"/>
      </tp>
      <tp t="s">
        <v>Banks</v>
        <stp/>
        <stp>##V3_BDPV12</stp>
        <stp>CH0400441280 Corp</stp>
        <stp>INDUSTRY_GROUP</stp>
        <stp>[regression 01 - interest pairs.xlsx]SEM!R428C6</stp>
        <tr r="F428" s="3"/>
      </tp>
      <tp t="e">
        <v>#N/A</v>
        <stp/>
        <stp>##V3_BDPV12</stp>
        <stp xml:space="preserve">XS1413581205_JP_REPO </stp>
        <stp>short_name</stp>
        <stp>[regression 01 - interest pairs.xlsx]SEM!R298C5</stp>
        <tr r="E298" s="3"/>
      </tp>
      <tp t="e">
        <v>#N/A</v>
        <stp/>
        <stp>##V3_BDPV12</stp>
        <stp xml:space="preserve">XS2078735433_JP_REPO </stp>
        <stp>short_name</stp>
        <stp>[regression 01 - interest pairs.xlsx]SEM!R275C5</stp>
        <tr r="E275" s="3"/>
      </tp>
      <tp t="e">
        <v>#N/A</v>
        <stp/>
        <stp>##V3_BDPV12</stp>
        <stp xml:space="preserve">DE000A169NC2_JP_REPO </stp>
        <stp>nxt_call_dt</stp>
        <stp>[regression 01 - interest pairs.xlsx]SEM!R220C8</stp>
        <tr r="H220" s="3"/>
      </tp>
      <tp t="s">
        <v>#N/A Field Not Applicable</v>
        <stp/>
        <stp>##V3_BDPV12</stp>
        <stp>OEM0 Comdty</stp>
        <stp>nxt_call_dt</stp>
        <stp>[regression 01 - interest pairs.xlsx]SEM!R88C8</stp>
        <tr r="H88" s="3"/>
      </tp>
      <tp t="s">
        <v>#N/A Field Not Applicable</v>
        <stp/>
        <stp>##V3_BDPV12</stp>
        <stp>ECM0 Curncy</stp>
        <stp>INDUSTRY_GROUP</stp>
        <stp>[regression 01 - interest pairs.xlsx]SEM!R324C6</stp>
        <tr r="F324" s="3"/>
      </tp>
      <tp t="s">
        <v>TOTAL SA</v>
        <stp/>
        <stp>##V3_BDPV12</stp>
        <stp>XS1501166869 Corp</stp>
        <stp>short_name</stp>
        <stp>[regression 01 - interest pairs.xlsx]main!R42C5</stp>
        <tr r="E42" s="1"/>
      </tp>
      <tp t="s">
        <v>02/08/2036</v>
        <stp/>
        <stp>##V3_BDPV12</stp>
        <stp>XS1513062411 Corp</stp>
        <stp>nxt_call_dt</stp>
        <stp>[regression 01 - interest pairs.xlsx]SEM!R44C8</stp>
        <tr r="H44" s="3"/>
      </tp>
      <tp t="s">
        <v>24/07/2025</v>
        <stp/>
        <stp>##V3_BDPV12</stp>
        <stp>XS1705553250 Corp</stp>
        <stp>nxt_call_dt</stp>
        <stp>[regression 01 - interest pairs.xlsx]SEM!R54C8</stp>
        <tr r="H54" s="3"/>
      </tp>
      <tp t="s">
        <v>#N/A Field Not Applicable</v>
        <stp/>
        <stp>##V3_BDPV12</stp>
        <stp>RXM0 Comdty</stp>
        <stp>nxt_call_dt</stp>
        <stp>[regression 01 - interest pairs.xlsx]SEM!R89C8</stp>
        <tr r="H89" s="3"/>
      </tp>
      <tp t="s">
        <v>24/07/2033</v>
        <stp/>
        <stp>##V3_BDPV12</stp>
        <stp>XS1505568136 Corp</stp>
        <stp>nxt_call_dt</stp>
        <stp>[regression 01 - interest pairs.xlsx]SEM!R57C8</stp>
        <tr r="H57" s="3"/>
      </tp>
      <tp t="s">
        <v>#N/A Field Not Applicable</v>
        <stp/>
        <stp>##V3_BDPV12</stp>
        <stp>FR0011360478 Corp</stp>
        <stp>nxt_call_dt</stp>
        <stp>[regression 01 - interest pairs.xlsx]SEM!R37C8</stp>
        <tr r="H37" s="3"/>
      </tp>
      <tp t="s">
        <v>25/10/2029</v>
        <stp/>
        <stp>##V3_BDPV12</stp>
        <stp>XS2010032378 Corp</stp>
        <stp>nxt_call_dt</stp>
        <stp>[regression 01 - interest pairs.xlsx]SEM!R10C8</stp>
        <tr r="H10" s="3"/>
      </tp>
      <tp t="s">
        <v>28/06/2037</v>
        <stp/>
        <stp>##V3_BDPV12</stp>
        <stp>FR0013284270 Corp</stp>
        <stp>nxt_call_dt</stp>
        <stp>[regression 01 - interest pairs.xlsx]SEM!R33C8</stp>
        <tr r="H33" s="3"/>
      </tp>
      <tp t="s">
        <v>#N/A Field Not Applicable</v>
        <stp/>
        <stp>##V3_BDPV12</stp>
        <stp>XS1693818525 Corp</stp>
        <stp>nxt_call_dt</stp>
        <stp>[regression 01 - interest pairs.xlsx]SEM!R75C8</stp>
        <tr r="H75" s="3"/>
      </tp>
      <tp t="s">
        <v>#N/A Field Not Applicable</v>
        <stp/>
        <stp>##V3_BDPV12</stp>
        <stp>XS1222590488 Corp</stp>
        <stp>nxt_call_dt</stp>
        <stp>[regression 01 - interest pairs.xlsx]SEM!R25C8</stp>
        <tr r="H25" s="3"/>
      </tp>
      <tp t="e">
        <v>#N/A</v>
        <stp/>
        <stp>##V3_BDPV12</stp>
        <stp xml:space="preserve">XS1597324950_JP_REPO </stp>
        <stp>short_name</stp>
        <stp>[regression 01 - interest pairs.xlsx]SEM!R246C5</stp>
        <tr r="E246" s="3"/>
      </tp>
      <tp t="e">
        <v>#N/A</v>
        <stp/>
        <stp>##V3_BDPV12</stp>
        <stp xml:space="preserve">XS0992293901_JP_REPO </stp>
        <stp>short_name</stp>
        <stp>[regression 01 - interest pairs.xlsx]SEM!R283C5</stp>
        <tr r="E283" s="3"/>
      </tp>
      <tp t="e">
        <v>#N/A</v>
        <stp/>
        <stp>##V3_BDPV12</stp>
        <stp xml:space="preserve">XS1969600748_JP_REPO </stp>
        <stp>short_name</stp>
        <stp>[regression 01 - interest pairs.xlsx]SEM!R216C5</stp>
        <tr r="E216" s="3"/>
      </tp>
      <tp t="e">
        <v>#N/A</v>
        <stp/>
        <stp>##V3_BDPV12</stp>
        <stp xml:space="preserve">XS1693818525_CS_REPO </stp>
        <stp>short_name</stp>
        <stp>[regression 01 - interest pairs.xlsx]SEM!R337C5</stp>
        <tr r="E337" s="3"/>
      </tp>
      <tp t="e">
        <v>#N/A</v>
        <stp/>
        <stp>##V3_BDPV12</stp>
        <stp xml:space="preserve">XS1216019585_CS_REPO </stp>
        <stp>short_name</stp>
        <stp>[regression 01 - interest pairs.xlsx]SEM!R342C5</stp>
        <tr r="E342" s="3"/>
      </tp>
      <tp t="e">
        <v>#N/A</v>
        <stp/>
        <stp>##V3_BDPV12</stp>
        <stp xml:space="preserve">FR0013365285_JP_REPO </stp>
        <stp>short_name</stp>
        <stp>[regression 01 - interest pairs.xlsx]SEM!R238C5</stp>
        <tr r="E238" s="3"/>
      </tp>
      <tp t="e">
        <v>#N/A</v>
        <stp/>
        <stp>##V3_BDPV12</stp>
        <stp xml:space="preserve">USF2893TAF33_CS_REPO </stp>
        <stp>nxt_call_dt</stp>
        <stp>[regression 01 - interest pairs.xlsx]SEM!R325C8</stp>
        <tr r="H325" s="3"/>
      </tp>
      <tp t="e">
        <v>#N/A</v>
        <stp/>
        <stp>##V3_BDPV12</stp>
        <stp xml:space="preserve">USF2893TAF33_JP_REPO </stp>
        <stp>nxt_call_dt</stp>
        <stp>[regression 01 - interest pairs.xlsx]SEM!R226C8</stp>
        <tr r="H226" s="3"/>
      </tp>
      <tp t="s">
        <v>SOLBBB 5.869 PERP</v>
        <stp/>
        <stp>##V3_BDPV12</stp>
        <stp>QJ937566 Corp</stp>
        <stp>security name</stp>
        <stp>[regression 01 - interest pairs.xlsx]bbgWrksht!R2C6</stp>
        <tr r="F2" s="5"/>
      </tp>
      <tp t="s">
        <v>VATFAL 6.1 11/19/78</v>
        <stp/>
        <stp>##V3_BDPV12</stp>
        <stp>QJ787834 Corp</stp>
        <stp>security name</stp>
        <stp>[regression 01 - interest pairs.xlsx]bbgWrksht!R2C6</stp>
        <tr r="F2" s="5"/>
      </tp>
      <tp t="s">
        <v>SOLBBB 5.118 PERP</v>
        <stp/>
        <stp>##V3_BDPV12</stp>
        <stp>QJ937853 Corp</stp>
        <stp>security name</stp>
        <stp>[regression 01 - interest pairs.xlsx]bbgWrksht!R2C6</stp>
        <tr r="F2" s="5"/>
      </tp>
      <tp t="s">
        <v>REPSOL INTL FIN</v>
        <stp/>
        <stp>##V3_BDPV12</stp>
        <stp>XS1207058733 Corp</stp>
        <stp>short_name</stp>
        <stp>[regression 01 - interest pairs.xlsx]main!R28C5</stp>
        <tr r="E28" s="1"/>
      </tp>
      <tp t="s">
        <v>N</v>
        <stp/>
        <stp>##V3_BDPV12</stp>
        <stp>BE6285457519 Corp</stp>
        <stp>callable</stp>
        <stp>[regression 01 - interest pairs.xlsx]SEM!R3C7</stp>
        <tr r="G3" s="3"/>
      </tp>
      <tp t="s">
        <v>ENBW 5 1/8 04/05/77</v>
        <stp/>
        <stp>##V3_BDPV12</stp>
        <stp>QZ677477 Corp</stp>
        <stp>security name</stp>
        <stp>[regression 01 - interest pairs.xlsx]bbgWrksht!R2C6</stp>
        <tr r="F2" s="5"/>
      </tp>
      <tp t="s">
        <v>TOTAL SA</v>
        <stp/>
        <stp>##V3_BDPV12</stp>
        <stp>XS1974787480 Corp</stp>
        <stp>short_name</stp>
        <stp>[regression 01 - interest pairs.xlsx]main!R38C5</stp>
        <tr r="E38" s="1"/>
      </tp>
      <tp t="s">
        <v>RWE 6 5/8 07/30/75</v>
        <stp/>
        <stp>##V3_BDPV12</stp>
        <stp>UV323151 Corp</stp>
        <stp>security name</stp>
        <stp>[regression 01 - interest pairs.xlsx]bbgWrksht!R2C6</stp>
        <tr r="F2" s="5"/>
      </tp>
      <tp t="s">
        <v>OMVAV 5 1/4 PERP</v>
        <stp/>
        <stp>##V3_BDPV12</stp>
        <stp>UV853118 Corp</stp>
        <stp>security name</stp>
        <stp>[regression 01 - interest pairs.xlsx]bbgWrksht!R2C6</stp>
        <tr r="F2" s="5"/>
      </tp>
      <tp t="s">
        <v>#N/A Field Not Applicable</v>
        <stp/>
        <stp>##V3_BDPV12</stp>
        <stp>XS2089226026 Corp</stp>
        <stp>nxt_call_dt</stp>
        <stp>[regression 01 - interest pairs.xlsx]SEM!R19C8</stp>
        <tr r="H19" s="3"/>
      </tp>
      <tp t="e">
        <v>#N/A</v>
        <stp/>
        <stp>##V3_BDPV12</stp>
        <stp xml:space="preserve">USF2R125CF03_JP_REPO </stp>
        <stp>final_maturity</stp>
        <stp>[regression 01 - interest pairs.xlsx]SEM!R192C9</stp>
        <tr r="I192" s="3"/>
      </tp>
      <tp t="s">
        <v>01/01/2039</v>
        <stp/>
        <stp>##V3_BDPV12</stp>
        <stp>XS2020583618 Corp</stp>
        <stp>nxt_call_dt</stp>
        <stp>[regression 01 - interest pairs.xlsx]SEM!R56C8</stp>
        <tr r="H56" s="3"/>
      </tp>
      <tp t="s">
        <v>30/12/2031</v>
        <stp/>
        <stp>##V3_BDPV12</stp>
        <stp>FR0013504693 Corp</stp>
        <stp>nxt_call_dt</stp>
        <stp>[regression 01 - interest pairs.xlsx]SEM!R34C8</stp>
        <tr r="H34" s="3"/>
      </tp>
      <tp t="s">
        <v>15/10/2030</v>
        <stp/>
        <stp>##V3_BDPV12</stp>
        <stp>FR0013476595 Corp</stp>
        <stp>nxt_call_dt</stp>
        <stp>[regression 01 - interest pairs.xlsx]SEM!R77C8</stp>
        <tr r="H77" s="3"/>
      </tp>
      <tp t="e">
        <v>#N/A</v>
        <stp/>
        <stp>##V3_BDPV12</stp>
        <stp xml:space="preserve">XS1254119750_JP_REPO </stp>
        <stp>short_name</stp>
        <stp>[regression 01 - interest pairs.xlsx]SEM!R278C5</stp>
        <tr r="E278" s="3"/>
      </tp>
      <tp t="e">
        <v>#N/A</v>
        <stp/>
        <stp>##V3_BDPV12</stp>
        <stp xml:space="preserve">XS2014382845_JP_REPO </stp>
        <stp>short_name</stp>
        <stp>[regression 01 - interest pairs.xlsx]SEM!R197C5</stp>
        <tr r="E197" s="3"/>
      </tp>
      <tp t="e">
        <v>#N/A</v>
        <stp/>
        <stp>##V3_BDPV12</stp>
        <stp xml:space="preserve">XS2020670936_JP_REPO </stp>
        <stp>short_name</stp>
        <stp>[regression 01 - interest pairs.xlsx]SEM!R322C5</stp>
        <tr r="E322" s="3"/>
      </tp>
      <tp t="e">
        <v>#N/A</v>
        <stp/>
        <stp>##V3_BDPV12</stp>
        <stp xml:space="preserve">XS1043552188_JP_REPO </stp>
        <stp>short_name</stp>
        <stp>[regression 01 - interest pairs.xlsx]SEM!R259C5</stp>
        <tr r="E259" s="3"/>
      </tp>
      <tp t="e">
        <v>#N/A</v>
        <stp/>
        <stp>##V3_BDPV12</stp>
        <stp xml:space="preserve">USF1R15XK367_JP_REPO </stp>
        <stp>nxt_call_dt</stp>
        <stp>[regression 01 - interest pairs.xlsx]SEM!R214C8</stp>
        <tr r="H214" s="3"/>
      </tp>
      <tp t="s">
        <v>ENBW 3 3/8 04/05/77</v>
        <stp/>
        <stp>##V3_BDPV12</stp>
        <stp>QZ716550 Corp</stp>
        <stp>security name</stp>
        <stp>[regression 01 - interest pairs.xlsx]bbgWrksht!R2C6</stp>
        <tr r="F2" s="5"/>
      </tp>
      <tp t="s">
        <v>TOTAL SA</v>
        <stp/>
        <stp>##V3_BDPV12</stp>
        <stp>XS1195202822 Corp</stp>
        <stp>short_name</stp>
        <stp>[regression 01 - interest pairs.xlsx]main!R44C5</stp>
        <tr r="E44" s="1"/>
      </tp>
      <tp t="s">
        <v>TOTAL SA</v>
        <stp/>
        <stp>##V3_BDPV12</stp>
        <stp>XS1974787480 Corp</stp>
        <stp>short_name</stp>
        <stp>[regression 01 - interest pairs.xlsx]main!R39C5</stp>
        <tr r="E39" s="1"/>
      </tp>
      <tp t="e">
        <v>#N/A</v>
        <stp/>
        <stp>##V3_BDPV12</stp>
        <stp xml:space="preserve">FR0013330537_CA_REPO </stp>
        <stp>short_name</stp>
        <stp>[regression 01 - interest pairs.xlsx]SEM!R304C5</stp>
        <tr r="E304" s="3"/>
      </tp>
      <tp t="s">
        <v>#N/A Field Not Applicable</v>
        <stp/>
        <stp>##V3_BDPV12</stp>
        <stp>XS0942081570 Corp</stp>
        <stp>nxt_call_dt</stp>
        <stp>[regression 01 - interest pairs.xlsx]SEM!R66C8</stp>
        <tr r="H66" s="3"/>
      </tp>
      <tp t="s">
        <v>13/07/2026</v>
        <stp/>
        <stp>##V3_BDPV12</stp>
        <stp>FR0013213295 Corp</stp>
        <stp>nxt_call_dt</stp>
        <stp>[regression 01 - interest pairs.xlsx]SEM!R21C8</stp>
        <tr r="H21" s="3"/>
      </tp>
      <tp t="s">
        <v>#N/A Field Not Applicable</v>
        <stp/>
        <stp>##V3_BDPV12</stp>
        <stp>ECM0 Curncy</stp>
        <stp>nxt_call_dt</stp>
        <stp>[regression 01 - interest pairs.xlsx]SEM!R324C8</stp>
        <tr r="H324" s="3"/>
      </tp>
      <tp t="s">
        <v>#N/A Field Not Applicable</v>
        <stp/>
        <stp>##V3_BDPV12</stp>
        <stp>RPM0 Curncy</stp>
        <stp>INDUSTRY_GROUP</stp>
        <stp>[regression 01 - interest pairs.xlsx]SEM!R317C6</stp>
        <tr r="F317" s="3"/>
      </tp>
      <tp t="e">
        <v>#N/A</v>
        <stp/>
        <stp>##V3_BDPV12</stp>
        <stp xml:space="preserve">XS1602466424_CS_REPO </stp>
        <stp>short_name</stp>
        <stp>[regression 01 - interest pairs.xlsx]SEM!R335C5</stp>
        <tr r="E335" s="3"/>
      </tp>
      <tp t="e">
        <v>#N/A</v>
        <stp/>
        <stp>##V3_BDPV12</stp>
        <stp xml:space="preserve">XS0954674825_JP_REPO </stp>
        <stp>short_name</stp>
        <stp>[regression 01 - interest pairs.xlsx]SEM!R236C5</stp>
        <tr r="E236" s="3"/>
      </tp>
      <tp t="e">
        <v>#N/A</v>
        <stp/>
        <stp>##V3_BDPV12</stp>
        <stp xml:space="preserve">XS1222591023_JP_REPO </stp>
        <stp>short_name</stp>
        <stp>[regression 01 - interest pairs.xlsx]SEM!R208C5</stp>
        <tr r="E208" s="3"/>
      </tp>
      <tp t="e">
        <v>#N/A</v>
        <stp/>
        <stp>##V3_BDPV12</stp>
        <stp xml:space="preserve">XS1195201931_JP_REPO </stp>
        <stp>short_name</stp>
        <stp>[regression 01 - interest pairs.xlsx]SEM!R296C5</stp>
        <tr r="E296" s="3"/>
      </tp>
      <tp t="e">
        <v>#N/A</v>
        <stp/>
        <stp>##V3_BDPV12</stp>
        <stp xml:space="preserve">FR0013292828_JP_REPO </stp>
        <stp>short_name</stp>
        <stp>[regression 01 - interest pairs.xlsx]SEM!R210C5</stp>
        <tr r="E210" s="3"/>
      </tp>
      <tp t="e">
        <v>#N/A</v>
        <stp/>
        <stp>##V3_BDPV12</stp>
        <stp xml:space="preserve">XS1629658755_JP_REPO </stp>
        <stp>short_name</stp>
        <stp>[regression 01 - interest pairs.xlsx]SEM!R314C5</stp>
        <tr r="E314" s="3"/>
      </tp>
      <tp t="e">
        <v>#N/A</v>
        <stp/>
        <stp>##V3_BDPV12</stp>
        <stp xml:space="preserve">XS1658012023_JP_REPO </stp>
        <stp>short_name</stp>
        <stp>[regression 01 - interest pairs.xlsx]SEM!R202C5</stp>
        <tr r="E202" s="3"/>
      </tp>
      <tp t="e">
        <v>#N/A</v>
        <stp/>
        <stp>##V3_BDPV12</stp>
        <stp xml:space="preserve">XS1111123987_JP_REPO </stp>
        <stp>short_name</stp>
        <stp>[regression 01 - interest pairs.xlsx]SEM!R252C5</stp>
        <tr r="E252" s="3"/>
      </tp>
      <tp t="e">
        <v>#N/A</v>
        <stp/>
        <stp>##V3_BDPV12</stp>
        <stp xml:space="preserve">XS1216019585_JP_REPO </stp>
        <stp>short_name</stp>
        <stp>[regression 01 - interest pairs.xlsx]SEM!R319C5</stp>
        <tr r="E319" s="3"/>
      </tp>
      <tp t="s">
        <v>09/04/2025</v>
        <stp/>
        <stp>##V3_BDPV12</stp>
        <stp>XS2024502960 Corp</stp>
        <stp>nxt_call_dt</stp>
        <stp>[regression 01 - interest pairs.xlsx]SEM!R400C8</stp>
        <tr r="H400" s="3"/>
      </tp>
      <tp t="s">
        <v>10/04/2021</v>
        <stp/>
        <stp>##V3_BDPV12</stp>
        <stp>XS1216020161 Corp</stp>
        <stp>nxt_call_dt</stp>
        <stp>[regression 01 - interest pairs.xlsx]SEM!R106C8</stp>
        <tr r="H106" s="3"/>
      </tp>
      <tp t="s">
        <v>01/03/2024</v>
        <stp/>
        <stp>##V3_BDPV12</stp>
        <stp>XS1952091202 Corp</stp>
        <stp>nxt_call_dt</stp>
        <stp>[regression 01 - interest pairs.xlsx]SEM!R380C8</stp>
        <tr r="H380" s="3"/>
      </tp>
      <tp t="s">
        <v>#N/A Field Not Applicable</v>
        <stp/>
        <stp>##V3_BDPV12</stp>
        <stp>US456837AE31 Corp</stp>
        <stp>nxt_call_dt</stp>
        <stp>[regression 01 - interest pairs.xlsx]SEM!R415C8</stp>
        <tr r="H415" s="3"/>
      </tp>
      <tp t="s">
        <v>03/10/2023</v>
        <stp/>
        <stp>##V3_BDPV12</stp>
        <stp>XS1888179477 Corp</stp>
        <stp>nxt_call_dt</stp>
        <stp>[regression 01 - interest pairs.xlsx]SEM!R186C8</stp>
        <tr r="H186" s="3"/>
      </tp>
      <tp t="s">
        <v>24/08/2026</v>
        <stp/>
        <stp>##V3_BDPV12</stp>
        <stp>XS1713463559 Corp</stp>
        <stp>nxt_call_dt</stp>
        <stp>[regression 01 - interest pairs.xlsx]SEM!R121C8</stp>
        <tr r="H121" s="3"/>
      </tp>
      <tp t="s">
        <v>16/04/2024</v>
        <stp/>
        <stp>##V3_BDPV12</stp>
        <stp>XS1956051145 Corp</stp>
        <stp>nxt_call_dt</stp>
        <stp>[regression 01 - interest pairs.xlsx]SEM!R414C8</stp>
        <tr r="H414" s="3"/>
      </tp>
      <tp t="s">
        <v>27/09/2025</v>
        <stp/>
        <stp>##V3_BDPV12</stp>
        <stp>US539439AU36 Corp</stp>
        <stp>nxt_call_dt</stp>
        <stp>[regression 01 - interest pairs.xlsx]SEM!R374C8</stp>
        <tr r="H374" s="3"/>
      </tp>
      <tp t="s">
        <v>TRAFIG 6 7/8 PERP</v>
        <stp/>
        <stp>##V3_BDPV12</stp>
        <stp>AM679347 Corp</stp>
        <stp>security name</stp>
        <stp>[regression 01 - interest pairs.xlsx]bbgWrksht!R2C6</stp>
        <tr r="F2" s="5"/>
      </tp>
      <tp t="s">
        <v>EDF 4 PERP</v>
        <stp/>
        <stp>##V3_BDPV12</stp>
        <stp>AU669900 Corp</stp>
        <stp>security name</stp>
        <stp>[regression 01 - interest pairs.xlsx]bbgWrksht!R2C6</stp>
        <tr r="F2" s="5"/>
      </tp>
      <tp t="e">
        <v>#N/A</v>
        <stp/>
        <stp>##V3_BDPV12</stp>
        <stp xml:space="preserve">TRS1EUR_LIN </stp>
        <stp>short_name</stp>
        <stp>[regression 01 - interest pairs.xlsx]SEM!R156C5</stp>
        <tr r="E156" s="3"/>
      </tp>
      <tp t="s">
        <v>ERFFP 3 1/4 PERP</v>
        <stp/>
        <stp>##V3_BDPV12</stp>
        <stp>AP809058 Corp</stp>
        <stp>security name</stp>
        <stp>[regression 01 - interest pairs.xlsx]bbgWrksht!R2C6</stp>
        <tr r="F2" s="5"/>
      </tp>
      <tp t="s">
        <v>FERSM 2.124 PERP</v>
        <stp/>
        <stp>##V3_BDPV12</stp>
        <stp>AP909674 Corp</stp>
        <stp>security name</stp>
        <stp>[regression 01 - interest pairs.xlsx]bbgWrksht!R2C6</stp>
        <tr r="F2" s="5"/>
      </tp>
      <tp t="s">
        <v>Banks</v>
        <stp/>
        <stp>##V3_BDPV12</stp>
        <stp>XS2024502960 Corp</stp>
        <stp>INDUSTRY_GROUP</stp>
        <stp>[regression 01 - interest pairs.xlsx]SEM!R400C6</stp>
        <tr r="F400" s="3"/>
      </tp>
      <tp t="s">
        <v>Telecommunications</v>
        <stp/>
        <stp>##V3_BDPV12</stp>
        <stp>FR0013447877 Corp</stp>
        <stp>INDUSTRY_GROUP</stp>
        <stp>[regression 01 - interest pairs.xlsx]SEM!R137C6</stp>
        <tr r="F137" s="3"/>
      </tp>
      <tp t="s">
        <v>Banks</v>
        <stp/>
        <stp>##V3_BDPV12</stp>
        <stp>XS1247508903 Corp</stp>
        <stp>INDUSTRY_GROUP</stp>
        <stp>[regression 01 - interest pairs.xlsx]SEM!R353C6</stp>
        <tr r="F353" s="3"/>
      </tp>
      <tp t="s">
        <v>Telecommunications</v>
        <stp/>
        <stp>##V3_BDPV12</stp>
        <stp>XS1888179477 Corp</stp>
        <stp>INDUSTRY_GROUP</stp>
        <stp>[regression 01 - interest pairs.xlsx]SEM!R161C6</stp>
        <tr r="F161" s="3"/>
      </tp>
      <tp t="s">
        <v>Transportation</v>
        <stp/>
        <stp>##V3_BDPV12</stp>
        <stp>XS2010039548 Corp</stp>
        <stp>INDUSTRY_GROUP</stp>
        <stp>[regression 01 - interest pairs.xlsx]SEM!R108C6</stp>
        <tr r="F108" s="3"/>
      </tp>
      <tp t="s">
        <v>Banks</v>
        <stp/>
        <stp>##V3_BDPV12</stp>
        <stp>XS1481041587 Corp</stp>
        <stp>INDUSTRY_GROUP</stp>
        <stp>[regression 01 - interest pairs.xlsx]SEM!R349C6</stp>
        <tr r="F349" s="3"/>
      </tp>
      <tp t="s">
        <v>Real Estate</v>
        <stp/>
        <stp>##V3_BDPV12</stp>
        <stp>XS1788973573 Corp</stp>
        <stp>INDUSTRY_GROUP</stp>
        <stp>[regression 01 - interest pairs.xlsx]SEM!R170C6</stp>
        <tr r="F170" s="3"/>
      </tp>
      <tp t="e">
        <v>#N/A</v>
        <stp/>
        <stp>##V3_BDPV12</stp>
        <stp xml:space="preserve">BE6320936287_JP_REPO </stp>
        <stp>short_name</stp>
        <stp>[regression 01 - interest pairs.xlsx]SEM!R191C5</stp>
        <tr r="E191" s="3"/>
      </tp>
      <tp t="s">
        <v>MERCK</v>
        <stp/>
        <stp>##V3_BDPV12</stp>
        <stp>XS2011260705 Corp</stp>
        <stp>short_name</stp>
        <stp>[regression 01 - interest pairs.xlsx]main!R8C5</stp>
        <tr r="E8" s="1"/>
      </tp>
      <tp t="s">
        <v>03/07/2024</v>
        <stp/>
        <stp>##V3_BDPV12</stp>
        <stp>XS1888180640 Corp</stp>
        <stp>nxt_call_dt</stp>
        <stp>[regression 01 - interest pairs.xlsx]SEM!R164C8</stp>
        <tr r="H164" s="3"/>
      </tp>
      <tp t="s">
        <v>12/02/2021</v>
        <stp/>
        <stp>##V3_BDPV12</stp>
        <stp>XS1271836600 Corp</stp>
        <stp>nxt_call_dt</stp>
        <stp>[regression 01 - interest pairs.xlsx]SEM!R129C8</stp>
        <tr r="H129" s="3"/>
      </tp>
      <tp t="s">
        <v>29/01/2025</v>
        <stp/>
        <stp>##V3_BDPV12</stp>
        <stp>FR0011401751 Corp</stp>
        <stp>nxt_call_dt</stp>
        <stp>[regression 01 - interest pairs.xlsx]SEM!R111C8</stp>
        <tr r="H111" s="3"/>
      </tp>
      <tp t="s">
        <v>16/05/2029</v>
        <stp/>
        <stp>##V3_BDPV12</stp>
        <stp>XS2122174415 Corp</stp>
        <stp>nxt_call_dt</stp>
        <stp>[regression 01 - interest pairs.xlsx]SEM!R412C8</stp>
        <tr r="H412" s="3"/>
      </tp>
      <tp t="s">
        <v>16/11/2026</v>
        <stp/>
        <stp>##V3_BDPV12</stp>
        <stp>US456837AR44 Corp</stp>
        <stp>nxt_call_dt</stp>
        <stp>[regression 01 - interest pairs.xlsx]SEM!R413C8</stp>
        <tr r="H413" s="3"/>
      </tp>
      <tp t="s">
        <v>15/03/2022</v>
        <stp/>
        <stp>##V3_BDPV12</stp>
        <stp>XS1481041587 Corp</stp>
        <stp>nxt_call_dt</stp>
        <stp>[regression 01 - interest pairs.xlsx]SEM!R349C8</stp>
        <tr r="H349" s="3"/>
      </tp>
      <tp t="s">
        <v>18/05/2022</v>
        <stp/>
        <stp>##V3_BDPV12</stp>
        <stp>XS1413581205 Corp</stp>
        <stp>nxt_call_dt</stp>
        <stp>[regression 01 - interest pairs.xlsx]SEM!R154C8</stp>
        <tr r="H154" s="3"/>
      </tp>
      <tp t="s">
        <v>15/10/2025</v>
        <stp/>
        <stp>##V3_BDPV12</stp>
        <stp>XS1961057780 Corp</stp>
        <stp>nxt_call_dt</stp>
        <stp>[regression 01 - interest pairs.xlsx]SEM!R359C8</stp>
        <tr r="H359" s="3"/>
      </tp>
      <tp t="s">
        <v>22/06/2026</v>
        <stp/>
        <stp>##V3_BDPV12</stp>
        <stp>XS1795406658 Corp</stp>
        <stp>nxt_call_dt</stp>
        <stp>[regression 01 - interest pairs.xlsx]SEM!R150C8</stp>
        <tr r="H150" s="3"/>
      </tp>
      <tp t="s">
        <v>EVKGR 2 1/8 07/07/77</v>
        <stp/>
        <stp>##V3_BDPV12</stp>
        <stp>AO148682 Corp</stp>
        <stp>security name</stp>
        <stp>[regression 01 - interest pairs.xlsx]bbgWrksht!R2C6</stp>
        <tr r="F2" s="5"/>
      </tp>
      <tp t="s">
        <v>TELIAS 3 04/04/78</v>
        <stp/>
        <stp>##V3_BDPV12</stp>
        <stp>AM938782 Corp</stp>
        <stp>security name</stp>
        <stp>[regression 01 - interest pairs.xlsx]bbgWrksht!R2C6</stp>
        <tr r="F2" s="5"/>
      </tp>
      <tp t="s">
        <v>TENN 2.995 PERP</v>
        <stp/>
        <stp>##V3_BDPV12</stp>
        <stp>AM888722 Corp</stp>
        <stp>security name</stp>
        <stp>[regression 01 - interest pairs.xlsx]bbgWrksht!R2C6</stp>
        <tr r="F2" s="5"/>
      </tp>
      <tp t="s">
        <v>MRKGR 1 5/8 06/25/79</v>
        <stp/>
        <stp>##V3_BDPV12</stp>
        <stp>AZ208021 Corp</stp>
        <stp>security name</stp>
        <stp>[regression 01 - interest pairs.xlsx]bbgWrksht!R2C6</stp>
        <tr r="F2" s="5"/>
      </tp>
      <tp t="s">
        <v>AKEFP 2 3/4 PERP</v>
        <stp/>
        <stp>##V3_BDPV12</stp>
        <stp>AZ018655 Corp</stp>
        <stp>security name</stp>
        <stp>[regression 01 - interest pairs.xlsx]bbgWrksht!R2C6</stp>
        <tr r="F2" s="5"/>
      </tp>
      <tp t="s">
        <v>ACFP 4 3/8 PERP</v>
        <stp/>
        <stp>##V3_BDPV12</stp>
        <stp>AW798439 Corp</stp>
        <stp>security name</stp>
        <stp>[regression 01 - interest pairs.xlsx]bbgWrksht!R2C6</stp>
        <tr r="F2" s="5"/>
      </tp>
      <tp t="s">
        <v>ALLRNV 1 5/8 PERP</v>
        <stp/>
        <stp>##V3_BDPV12</stp>
        <stp>AR008123 Corp</stp>
        <stp>security name</stp>
        <stp>[regression 01 - interest pairs.xlsx]bbgWrksht!R2C6</stp>
        <tr r="F2" s="5"/>
      </tp>
      <tp t="s">
        <v>N</v>
        <stp/>
        <stp>##V3_BDPV12</stp>
        <stp>XS1004874621 Corp</stp>
        <stp>callable</stp>
        <stp>[regression 01 - interest pairs.xlsx]SEM!R8C7</stp>
        <tr r="G8" s="3"/>
      </tp>
      <tp t="s">
        <v>TELEFO 3 PERP</v>
        <stp/>
        <stp>##V3_BDPV12</stp>
        <stp>AR738776 Corp</stp>
        <stp>security name</stp>
        <stp>[regression 01 - interest pairs.xlsx]bbgWrksht!R2C6</stp>
        <tr r="F2" s="5"/>
      </tp>
      <tp t="s">
        <v>TELEFO 3 7/8 PERP</v>
        <stp/>
        <stp>##V3_BDPV12</stp>
        <stp>AR738797 Corp</stp>
        <stp>security name</stp>
        <stp>[regression 01 - interest pairs.xlsx]bbgWrksht!R2C6</stp>
        <tr r="F2" s="5"/>
      </tp>
      <tp t="s">
        <v>Pharmaceuticals</v>
        <stp/>
        <stp>##V3_BDPV12</stp>
        <stp>XS2011260531 Corp</stp>
        <stp>INDUSTRY_GROUP</stp>
        <stp>[regression 01 - interest pairs.xlsx]SEM!R178C6</stp>
        <tr r="F178" s="3"/>
      </tp>
      <tp t="s">
        <v>Telecommunications</v>
        <stp/>
        <stp>##V3_BDPV12</stp>
        <stp>XS2056371334 Corp</stp>
        <stp>INDUSTRY_GROUP</stp>
        <stp>[regression 01 - interest pairs.xlsx]SEM!R149C6</stp>
        <tr r="F149" s="3"/>
      </tp>
      <tp t="s">
        <v>Oil&amp;Gas</v>
        <stp/>
        <stp>##V3_BDPV12</stp>
        <stp>XS1501166869 Corp</stp>
        <stp>INDUSTRY_GROUP</stp>
        <stp>[regression 01 - interest pairs.xlsx]SEM!R155C6</stp>
        <tr r="F155" s="3"/>
      </tp>
      <tp t="s">
        <v>#N/A Field Not Applicable</v>
        <stp/>
        <stp>##V3_BDPV12</stp>
        <stp>DE0001102499 Govt</stp>
        <stp>nxt_call_dt</stp>
        <stp>[regression 01 - interest pairs.xlsx]SEM!R18C8</stp>
        <tr r="H18" s="3"/>
      </tp>
      <tp t="e">
        <v>#N/A</v>
        <stp/>
        <stp>##V3_BDPV12</stp>
        <stp xml:space="preserve">CH0336602930_JP_REPO </stp>
        <stp>short_name</stp>
        <stp>[regression 01 - interest pairs.xlsx]SEM!R300C5</stp>
        <tr r="E300" s="3"/>
      </tp>
      <tp t="s">
        <v>#N/A Invalid Security</v>
        <stp/>
        <stp>##V3_BDPV12</stp>
        <stp>MT7000016820 Equity</stp>
        <stp>INDUSTRY_GROUP</stp>
        <stp>[regression 01 - interest pairs.xlsx]SEM!R327C6</stp>
        <tr r="F327" s="3"/>
      </tp>
      <tp t="s">
        <v>MERCK</v>
        <stp/>
        <stp>##V3_BDPV12</stp>
        <stp>XS2011260705 Corp</stp>
        <stp>short_name</stp>
        <stp>[regression 01 - interest pairs.xlsx]main!R9C5</stp>
        <tr r="E9" s="1"/>
      </tp>
    </main>
    <main first="bofaddin.rtdserver">
      <tp t="e">
        <v>#N/A</v>
        <stp/>
        <stp>BDH|17576680823820460801</stp>
        <tr r="C9" s="2"/>
      </tp>
    </main>
    <main first="bloomberg.rtd">
      <tp t="s">
        <v>Oil&amp;Gas</v>
        <stp/>
        <stp>##V3_BDPV12</stp>
        <stp>XS2154419118 Corp</stp>
        <stp>INDUSTRY_GROUP</stp>
        <stp>[regression 01 - interest pairs.xlsx]SEM!R2C6</stp>
        <tr r="F2" s="3"/>
      </tp>
      <tp t="s">
        <v>24/03/2021</v>
        <stp/>
        <stp>##V3_BDPV12</stp>
        <stp>XS1048428012 Corp</stp>
        <stp>nxt_call_dt</stp>
        <stp>[regression 01 - interest pairs.xlsx]SEM!R167C8</stp>
        <tr r="H167" s="3"/>
      </tp>
      <tp t="s">
        <v>#N/A Field Not Applicable</v>
        <stp/>
        <stp>##V3_BDPV12</stp>
        <stp>DE000A169NC2 Corp</stp>
        <stp>nxt_call_dt</stp>
        <stp>[regression 01 - interest pairs.xlsx]SEM!R15C8</stp>
        <tr r="H15" s="3"/>
      </tp>
      <tp t="s">
        <v>12/11/2023</v>
        <stp/>
        <stp>##V3_BDPV12</stp>
        <stp>XS0992293901 Corp</stp>
        <stp>nxt_call_dt</stp>
        <stp>[regression 01 - interest pairs.xlsx]SEM!R181C8</stp>
        <tr r="H181" s="3"/>
      </tp>
      <tp t="s">
        <v>04/09/2023</v>
        <stp/>
        <stp>##V3_BDPV12</stp>
        <stp>XS1795406575 Corp</stp>
        <stp>nxt_call_dt</stp>
        <stp>[regression 01 - interest pairs.xlsx]SEM!R151C8</stp>
        <tr r="H151" s="3"/>
      </tp>
      <tp t="s">
        <v>25/03/2029</v>
        <stp/>
        <stp>##V3_BDPV12</stp>
        <stp>XS2011260705 Corp</stp>
        <stp>nxt_call_dt</stp>
        <stp>[regression 01 - interest pairs.xlsx]SEM!R133C8</stp>
        <tr r="H133" s="3"/>
      </tp>
      <tp t="s">
        <v>19/01/2021</v>
        <stp/>
        <stp>##V3_BDPV12</stp>
        <stp>XS1346815787 Corp</stp>
        <stp>nxt_call_dt</stp>
        <stp>[regression 01 - interest pairs.xlsx]SEM!R392C8</stp>
        <tr r="H392" s="3"/>
      </tp>
      <tp t="s">
        <v>19/11/2024</v>
        <stp/>
        <stp>##V3_BDPV12</stp>
        <stp>XS2010037765 Corp</stp>
        <stp>nxt_call_dt</stp>
        <stp>[regression 01 - interest pairs.xlsx]SEM!R177C8</stp>
        <tr r="H177" s="3"/>
      </tp>
      <tp t="s">
        <v>Electric</v>
        <stp/>
        <stp>##V3_BDPV12</stp>
        <stp>PTEDPNOM0015 Corp</stp>
        <stp>INDUSTRY_GROUP</stp>
        <stp>[regression 01 - interest pairs.xlsx]SEM!R72C6</stp>
        <tr r="F72" s="3"/>
      </tp>
      <tp t="s">
        <v>15/04/2024</v>
        <stp/>
        <stp>##V3_BDPV12</stp>
        <stp>XS1597324950 Corp</stp>
        <stp>nxt_call_dt</stp>
        <stp>[regression 01 - interest pairs.xlsx]SEM!R404C8</stp>
        <tr r="H404" s="3"/>
      </tp>
      <tp t="s">
        <v>01/10/2026</v>
        <stp/>
        <stp>##V3_BDPV12</stp>
        <stp>XS1115498260 Corp</stp>
        <stp>nxt_call_dt</stp>
        <stp>[regression 01 - interest pairs.xlsx]SEM!R180C8</stp>
        <tr r="H180" s="3"/>
      </tp>
      <tp t="s">
        <v>30/03/2025</v>
        <stp/>
        <stp>##V3_BDPV12</stp>
        <stp>US404280AT69 Corp</stp>
        <stp>nxt_call_dt</stp>
        <stp>[regression 01 - interest pairs.xlsx]SEM!R409C8</stp>
        <tr r="H409" s="3"/>
      </tp>
      <tp t="s">
        <v>23/04/2027</v>
        <stp/>
        <stp>##V3_BDPV12</stp>
        <stp>XS1222594472 Corp</stp>
        <stp>nxt_call_dt</stp>
        <stp>[regression 01 - interest pairs.xlsx]SEM!R100C8</stp>
        <tr r="H100" s="3"/>
      </tp>
      <tp t="s">
        <v>10/09/2020</v>
        <stp/>
        <stp>##V3_BDPV12</stp>
        <stp>XS1196714429 Corp</stp>
        <stp>nxt_call_dt</stp>
        <stp>[regression 01 - interest pairs.xlsx]SEM!R147C8</stp>
        <tr r="H147" s="3"/>
      </tp>
      <tp t="s">
        <v>29/03/2024</v>
        <stp/>
        <stp>##V3_BDPV12</stp>
        <stp>ES0813211010 Corp</stp>
        <stp>nxt_call_dt</stp>
        <stp>[regression 01 - interest pairs.xlsx]SEM!R350C8</stp>
        <tr r="H350" s="3"/>
      </tp>
      <tp t="s">
        <v>06/10/2026</v>
        <stp/>
        <stp>##V3_BDPV12</stp>
        <stp>XS1501166869 Corp</stp>
        <stp>nxt_call_dt</stp>
        <stp>[regression 01 - interest pairs.xlsx]SEM!R155C8</stp>
        <tr r="H155" s="3"/>
      </tp>
      <tp t="s">
        <v>21/10/2020</v>
        <stp/>
        <stp>##V3_BDPV12</stp>
        <stp>XS1219498141 Corp</stp>
        <stp>nxt_call_dt</stp>
        <stp>[regression 01 - interest pairs.xlsx]SEM!R142C8</stp>
        <tr r="H142" s="3"/>
      </tp>
      <tp t="s">
        <v>10/08/2021</v>
        <stp/>
        <stp>##V3_BDPV12</stp>
        <stp>CH0331455318 Corp</stp>
        <stp>nxt_call_dt</stp>
        <stp>[regression 01 - interest pairs.xlsx]SEM!R386C8</stp>
        <tr r="H386" s="3"/>
      </tp>
      <tp t="s">
        <v>REITS</v>
        <stp/>
        <stp>##V3_BDPV12</stp>
        <stp>FR0013330537 Corp</stp>
        <stp>INDUSTRY_GROUP</stp>
        <stp>[regression 01 - interest pairs.xlsx]SEM!R158C6</stp>
        <tr r="F158" s="3"/>
      </tp>
      <tp t="s">
        <v>Food</v>
        <stp/>
        <stp>##V3_BDPV12</stp>
        <stp>FR0013292828 Corp</stp>
        <stp>INDUSTRY_GROUP</stp>
        <stp>[regression 01 - interest pairs.xlsx]SEM!R105C6</stp>
        <tr r="F105" s="3"/>
      </tp>
      <tp t="s">
        <v>Electric</v>
        <stp/>
        <stp>##V3_BDPV12</stp>
        <stp>XS0954674825 Corp</stp>
        <stp>INDUSTRY_GROUP</stp>
        <stp>[regression 01 - interest pairs.xlsx]SEM!R123C6</stp>
        <tr r="F123" s="3"/>
      </tp>
      <tp t="s">
        <v>Auto Manufacturers</v>
        <stp/>
        <stp>##V3_BDPV12</stp>
        <stp>XS1048428012 Corp</stp>
        <stp>INDUSTRY_GROUP</stp>
        <stp>[regression 01 - interest pairs.xlsx]SEM!R167C6</stp>
        <tr r="F167" s="3"/>
      </tp>
      <tp t="s">
        <v>Banks</v>
        <stp/>
        <stp>##V3_BDPV12</stp>
        <stp>XS1961057780 Corp</stp>
        <stp>INDUSTRY_GROUP</stp>
        <stp>[regression 01 - interest pairs.xlsx]SEM!R359C6</stp>
        <tr r="F359" s="3"/>
      </tp>
    </main>
    <main first="bofaddin.rtdserver">
      <tp t="s">
        <v>#N/A N/A</v>
        <stp/>
        <stp>BDH|11825902220396661490</stp>
        <tr r="F5" s="11"/>
      </tp>
    </main>
    <main first="bloomberg.rtd">
      <tp t="s">
        <v>23/03/2023</v>
        <stp/>
        <stp>##V3_BDPV12</stp>
        <stp>US404280BN80 Corp</stp>
        <stp>nxt_call_dt</stp>
        <stp>[regression 01 - interest pairs.xlsx]SEM!R366C8</stp>
        <tr r="H366" s="3"/>
      </tp>
      <tp t="s">
        <v>26/02/2021</v>
        <stp/>
        <stp>##V3_BDPV12</stp>
        <stp>XS1195201931 Corp</stp>
        <stp>nxt_call_dt</stp>
        <stp>[regression 01 - interest pairs.xlsx]SEM!R152C8</stp>
        <tr r="H152" s="3"/>
      </tp>
      <tp t="s">
        <v>16/04/2022</v>
        <stp/>
        <stp>##V3_BDPV12</stp>
        <stp>XS1497755360 Corp</stp>
        <stp>nxt_call_dt</stp>
        <stp>[regression 01 - interest pairs.xlsx]SEM!R372C8</stp>
        <tr r="H372" s="3"/>
      </tp>
      <tp t="s">
        <v>05/01/2022</v>
        <stp/>
        <stp>##V3_BDPV12</stp>
        <stp>XS1498442521 Corp</stp>
        <stp>nxt_call_dt</stp>
        <stp>[regression 01 - interest pairs.xlsx]SEM!R175C8</stp>
        <tr r="H175" s="3"/>
      </tp>
      <tp t="s">
        <v>16/05/2029</v>
        <stp/>
        <stp>##V3_BDPV12</stp>
        <stp>XS2122174415 Corp</stp>
        <stp>nxt_call_dt</stp>
        <stp>[regression 01 - interest pairs.xlsx]SEM!R370C8</stp>
        <tr r="H370" s="3"/>
      </tp>
      <tp t="s">
        <v>02/03/2025</v>
        <stp/>
        <stp>##V3_BDPV12</stp>
        <stp>XS2114413565 Corp</stp>
        <stp>nxt_call_dt</stp>
        <stp>[regression 01 - interest pairs.xlsx]SEM!R182C8</stp>
        <tr r="H182" s="3"/>
      </tp>
      <tp t="s">
        <v>16/11/2026</v>
        <stp/>
        <stp>##V3_BDPV12</stp>
        <stp>US456837AR44 Corp</stp>
        <stp>nxt_call_dt</stp>
        <stp>[regression 01 - interest pairs.xlsx]SEM!R371C8</stp>
        <tr r="H371" s="3"/>
      </tp>
      <tp t="s">
        <v>19/11/2024</v>
        <stp/>
        <stp>##V3_BDPV12</stp>
        <stp>XS2010037765 Corp</stp>
        <stp>nxt_call_dt</stp>
        <stp>[regression 01 - interest pairs.xlsx]SEM!R126C8</stp>
        <tr r="H126" s="3"/>
      </tp>
      <tp t="s">
        <v>18/09/2024</v>
        <stp/>
        <stp>##V3_BDPV12</stp>
        <stp>XS2011260531 Corp</stp>
        <stp>nxt_call_dt</stp>
        <stp>[regression 01 - interest pairs.xlsx]SEM!R131C8</stp>
        <tr r="H131" s="3"/>
      </tp>
      <tp t="s">
        <v>29/01/2026</v>
        <stp/>
        <stp>##V3_BDPV12</stp>
        <stp>FR0011401728 Corp</stp>
        <stp>nxt_call_dt</stp>
        <stp>[regression 01 - interest pairs.xlsx]SEM!R114C8</stp>
        <tr r="H114" s="3"/>
      </tp>
      <tp t="s">
        <v>05/05/2027</v>
        <stp/>
        <stp>##V3_BDPV12</stp>
        <stp>XS2035564629 Corp</stp>
        <stp>nxt_call_dt</stp>
        <stp>[regression 01 - interest pairs.xlsx]SEM!R117C8</stp>
        <tr r="H117" s="3"/>
      </tp>
      <tp t="s">
        <v>Oil&amp;Gas</v>
        <stp/>
        <stp>##V3_BDPV12</stp>
        <stp>XS1195201931 Corp</stp>
        <stp>INDUSTRY_GROUP</stp>
        <stp>[regression 01 - interest pairs.xlsx]SEM!R152C6</stp>
        <tr r="F152" s="3"/>
      </tp>
      <tp t="s">
        <v>Banks</v>
        <stp/>
        <stp>##V3_BDPV12</stp>
        <stp>XS1658012023 Corp</stp>
        <stp>INDUSTRY_GROUP</stp>
        <stp>[regression 01 - interest pairs.xlsx]SEM!R346C6</stp>
        <tr r="F346" s="3"/>
      </tp>
      <tp t="s">
        <v>Banks</v>
        <stp/>
        <stp>##V3_BDPV12</stp>
        <stp>XS1571333811 Corp</stp>
        <stp>INDUSTRY_GROUP</stp>
        <stp>[regression 01 - interest pairs.xlsx]SEM!R347C6</stp>
        <tr r="F347" s="3"/>
      </tp>
      <tp t="s">
        <v>Chemicals</v>
        <stp/>
        <stp>##V3_BDPV12</stp>
        <stp>XS0992293901 Corp</stp>
        <stp>INDUSTRY_GROUP</stp>
        <stp>[regression 01 - interest pairs.xlsx]SEM!R145C6</stp>
        <tr r="F145" s="3"/>
      </tp>
      <tp t="s">
        <v>Telecommunications</v>
        <stp/>
        <stp>##V3_BDPV12</stp>
        <stp>XS1888179550 Corp</stp>
        <stp>INDUSTRY_GROUP</stp>
        <stp>[regression 01 - interest pairs.xlsx]SEM!R163C6</stp>
        <tr r="F163" s="3"/>
      </tp>
      <tp t="s">
        <v>Banks</v>
        <stp/>
        <stp>##V3_BDPV12</stp>
        <stp>XS1597324950 Corp</stp>
        <stp>INDUSTRY_GROUP</stp>
        <stp>[regression 01 - interest pairs.xlsx]SEM!R360C6</stp>
        <tr r="F360" s="3"/>
      </tp>
      <tp t="s">
        <v>Airlines</v>
        <stp/>
        <stp>##V3_BDPV12</stp>
        <stp>XS1271836600 Corp</stp>
        <stp>INDUSTRY_GROUP</stp>
        <stp>[regression 01 - interest pairs.xlsx]SEM!R129C6</stp>
        <tr r="F129" s="3"/>
      </tp>
      <tp t="s">
        <v>Banks</v>
        <stp/>
        <stp>##V3_BDPV12</stp>
        <stp>XS1400626690 Corp</stp>
        <stp>INDUSTRY_GROUP</stp>
        <stp>[regression 01 - interest pairs.xlsx]SEM!R378C6</stp>
        <tr r="F378" s="3"/>
      </tp>
      <tp t="e">
        <v>#N/A</v>
        <stp/>
        <stp>##V3_BDPV12</stp>
        <stp xml:space="preserve">BE6285457519_JP_REPO </stp>
        <stp>short_name</stp>
        <stp>[regression 01 - interest pairs.xlsx]SEM!R190C5</stp>
        <tr r="E190" s="3"/>
      </tp>
      <tp t="s">
        <v>22/10/2024</v>
        <stp/>
        <stp>##V3_BDPV12</stp>
        <stp>XS1309436910 Corp</stp>
        <stp>nxt_call_dt</stp>
        <stp>[regression 01 - interest pairs.xlsx]SEM!R101C8</stp>
        <tr r="H101" s="3"/>
      </tp>
      <tp t="s">
        <v>27/03/2023</v>
        <stp/>
        <stp>##V3_BDPV12</stp>
        <stp>FR0013292828 Corp</stp>
        <stp>nxt_call_dt</stp>
        <stp>[regression 01 - interest pairs.xlsx]SEM!R105C8</stp>
        <tr r="H105" s="3"/>
      </tp>
      <tp t="s">
        <v>15/09/2024</v>
        <stp/>
        <stp>##V3_BDPV12</stp>
        <stp>XS1658012023 Corp</stp>
        <stp>nxt_call_dt</stp>
        <stp>[regression 01 - interest pairs.xlsx]SEM!R346C8</stp>
        <tr r="H346" s="3"/>
      </tp>
      <tp t="s">
        <v>25/01/2026</v>
        <stp/>
        <stp>##V3_BDPV12</stp>
        <stp>FR0013330537 Corp</stp>
        <stp>nxt_call_dt</stp>
        <stp>[regression 01 - interest pairs.xlsx]SEM!R185C8</stp>
        <tr r="H185" s="3"/>
      </tp>
      <tp t="s">
        <v>28/09/2026</v>
        <stp/>
        <stp>##V3_BDPV12</stp>
        <stp>XS1884698256 Corp</stp>
        <stp>nxt_call_dt</stp>
        <stp>[regression 01 - interest pairs.xlsx]SEM!R407C8</stp>
        <tr r="H407" s="3"/>
      </tp>
      <tp t="s">
        <v>17/09/2024</v>
        <stp/>
        <stp>##V3_BDPV12</stp>
        <stp>XS2046625765 Corp</stp>
        <stp>nxt_call_dt</stp>
        <stp>[regression 01 - interest pairs.xlsx]SEM!R427C8</stp>
        <tr r="H427" s="3"/>
      </tp>
      <tp t="s">
        <v>09/09/2027</v>
        <stp/>
        <stp>##V3_BDPV12</stp>
        <stp>XS2010036874 Corp</stp>
        <stp>nxt_call_dt</stp>
        <stp>[regression 01 - interest pairs.xlsx]SEM!R140C8</stp>
        <tr r="H140" s="3"/>
      </tp>
      <tp t="s">
        <v>05/05/2023</v>
        <stp/>
        <stp>##V3_BDPV12</stp>
        <stp>XS1501167164 Corp</stp>
        <stp>nxt_call_dt</stp>
        <stp>[regression 01 - interest pairs.xlsx]SEM!R153C8</stp>
        <tr r="H153" s="3"/>
      </tp>
      <tp t="s">
        <v>25/07/2023</v>
        <stp/>
        <stp>##V3_BDPV12</stp>
        <stp>FR0013330529 Corp</stp>
        <stp>nxt_call_dt</stp>
        <stp>[regression 01 - interest pairs.xlsx]SEM!R184C8</stp>
        <tr r="H184" s="3"/>
      </tp>
      <tp t="s">
        <v>18/11/2022</v>
        <stp/>
        <stp>##V3_BDPV12</stp>
        <stp>XS1139494493 Corp</stp>
        <stp>nxt_call_dt</stp>
        <stp>[regression 01 - interest pairs.xlsx]SEM!R179C8</stp>
        <tr r="H179" s="3"/>
      </tp>
      <tp t="s">
        <v>23/09/2024</v>
        <stp/>
        <stp>##V3_BDPV12</stp>
        <stp>US65557DAL55 Corp</stp>
        <stp>nxt_call_dt</stp>
        <stp>[regression 01 - interest pairs.xlsx]SEM!R421C8</stp>
        <tr r="H421" s="3"/>
      </tp>
      <tp t="s">
        <v>Mining</v>
        <stp/>
        <stp>##V3_BDPV12</stp>
        <stp>XS1309437215 Corp</stp>
        <stp>INDUSTRY_GROUP</stp>
        <stp>[regression 01 - interest pairs.xlsx]SEM!R102C6</stp>
        <tr r="F102" s="3"/>
      </tp>
      <tp t="s">
        <v>Electric</v>
        <stp/>
        <stp>##V3_BDPV12</stp>
        <stp>FR0011697010 Corp</stp>
        <stp>INDUSTRY_GROUP</stp>
        <stp>[regression 01 - interest pairs.xlsx]SEM!R109C6</stp>
        <tr r="F109" s="3"/>
      </tp>
      <tp t="s">
        <v>Electric</v>
        <stp/>
        <stp>##V3_BDPV12</stp>
        <stp>XS1139494493 Corp</stp>
        <stp>INDUSTRY_GROUP</stp>
        <stp>[regression 01 - interest pairs.xlsx]SEM!R134C6</stp>
        <tr r="F134" s="3"/>
      </tp>
      <tp t="s">
        <v>Banks</v>
        <stp/>
        <stp>##V3_BDPV12</stp>
        <stp>XS1963834251 Corp</stp>
        <stp>INDUSTRY_GROUP</stp>
        <stp>[regression 01 - interest pairs.xlsx]SEM!R388C6</stp>
        <tr r="F388" s="3"/>
      </tp>
      <tp t="s">
        <v>Electric</v>
        <stp/>
        <stp>##V3_BDPV12</stp>
        <stp>XS2000719992 Corp</stp>
        <stp>INDUSTRY_GROUP</stp>
        <stp>[regression 01 - interest pairs.xlsx]SEM!R120C6</stp>
        <tr r="F120" s="3"/>
      </tp>
      <tp t="s">
        <v>27/06/2026</v>
        <stp/>
        <stp>##V3_BDPV12</stp>
        <stp>US53944YAJ29 Corp</stp>
        <stp>nxt_call_dt</stp>
        <stp>[regression 01 - interest pairs.xlsx]SEM!R416C8</stp>
        <tr r="H416" s="3"/>
      </tp>
      <tp t="s">
        <v>07/03/2023</v>
        <stp/>
        <stp>##V3_BDPV12</stp>
        <stp>XS1731823255 Corp</stp>
        <stp>nxt_call_dt</stp>
        <stp>[regression 01 - interest pairs.xlsx]SEM!R148C8</stp>
        <tr r="H148" s="3"/>
      </tp>
      <tp t="s">
        <v>09/04/2025</v>
        <stp/>
        <stp>##V3_BDPV12</stp>
        <stp>XS2024502960 Corp</stp>
        <stp>nxt_call_dt</stp>
        <stp>[regression 01 - interest pairs.xlsx]SEM!R355C8</stp>
        <tr r="H355" s="3"/>
      </tp>
      <tp t="s">
        <v>31/01/2023</v>
        <stp/>
        <stp>##V3_BDPV12</stp>
        <stp>CH0400441280 Corp</stp>
        <stp>nxt_call_dt</stp>
        <stp>[regression 01 - interest pairs.xlsx]SEM!R428C8</stp>
        <tr r="H428" s="3"/>
      </tp>
      <tp t="s">
        <v>19/12/2026</v>
        <stp/>
        <stp>##V3_BDPV12</stp>
        <stp>FR0013447877 Corp</stp>
        <stp>nxt_call_dt</stp>
        <stp>[regression 01 - interest pairs.xlsx]SEM!R137C8</stp>
        <tr r="H137" s="3"/>
      </tp>
      <tp t="s">
        <v>25/04/2022</v>
        <stp/>
        <stp>##V3_BDPV12</stp>
        <stp>XS1602466424 Corp</stp>
        <stp>nxt_call_dt</stp>
        <stp>[regression 01 - interest pairs.xlsx]SEM!R393C8</stp>
        <tr r="H393" s="3"/>
      </tp>
      <tp t="s">
        <v>27/06/2029</v>
        <stp/>
        <stp>##V3_BDPV12</stp>
        <stp>XS1043552261 Corp</stp>
        <stp>nxt_call_dt</stp>
        <stp>[regression 01 - interest pairs.xlsx]SEM!R376C8</stp>
        <tr r="H376" s="3"/>
      </tp>
      <tp t="s">
        <v>17/09/2024</v>
        <stp/>
        <stp>##V3_BDPV12</stp>
        <stp>US404280AS86 Corp</stp>
        <stp>nxt_call_dt</stp>
        <stp>[regression 01 - interest pairs.xlsx]SEM!R410C8</stp>
        <tr r="H410" s="3"/>
      </tp>
      <tp t="s">
        <v>14/12/2022</v>
        <stp/>
        <stp>##V3_BDPV12</stp>
        <stp>XS1629658755 Corp</stp>
        <stp>nxt_call_dt</stp>
        <stp>[regression 01 - interest pairs.xlsx]SEM!R166C8</stp>
        <tr r="H166" s="3"/>
      </tp>
      <tp t="s">
        <v>15/01/2025</v>
        <stp/>
        <stp>##V3_BDPV12</stp>
        <stp>FR0013413887 Corp</stp>
        <stp>nxt_call_dt</stp>
        <stp>[regression 01 - interest pairs.xlsx]SEM!R138C8</stp>
        <tr r="H138" s="3"/>
      </tp>
      <tp t="s">
        <v>15/03/2023</v>
        <stp/>
        <stp>##V3_BDPV12</stp>
        <stp>XS1571333811 Corp</stp>
        <stp>nxt_call_dt</stp>
        <stp>[regression 01 - interest pairs.xlsx]SEM!R347C8</stp>
        <tr r="H347" s="3"/>
      </tp>
      <tp t="s">
        <v>Sovereign</v>
        <stp/>
        <stp>##V3_BDPV12</stp>
        <stp>US912810SK51 Govt</stp>
        <stp>INDUSTRY_GROUP</stp>
        <stp>[regression 01 - interest pairs.xlsx]SEM!R55C6</stp>
        <tr r="F55" s="3"/>
      </tp>
      <tp t="s">
        <v>04/09/2023</v>
        <stp/>
        <stp>##V3_BDPV12</stp>
        <stp>XS0968913342 Corp</stp>
        <stp>nxt_call_dt</stp>
        <stp>[regression 01 - interest pairs.xlsx]SEM!R169C8</stp>
        <tr r="H169" s="3"/>
      </tp>
      <tp t="s">
        <v>03/06/2026</v>
        <stp/>
        <stp>##V3_BDPV12</stp>
        <stp>XS1963834251 Corp</stp>
        <stp>nxt_call_dt</stp>
        <stp>[regression 01 - interest pairs.xlsx]SEM!R388C8</stp>
        <tr r="H388" s="3"/>
      </tp>
      <tp t="s">
        <v>Beverages</v>
        <stp/>
        <stp>##V3_BDPV12</stp>
        <stp>BE6285457519 Corp</stp>
        <stp>INDUSTRY_GROUP</stp>
        <stp>[regression 01 - interest pairs.xlsx]SEM!R3C6</stp>
        <tr r="F3" s="3"/>
      </tp>
      <tp t="s">
        <v>BERTEL 3 04/23/75</v>
        <stp/>
        <stp>##V3_BDPV12</stp>
        <stp>EK848378 Corp</stp>
        <stp>security name</stp>
        <stp>[regression 01 - interest pairs.xlsx]bbgWrksht!R2C6</stp>
        <tr r="F2" s="5"/>
      </tp>
      <tp t="s">
        <v>AFFP 6 1/4 PERP</v>
        <stp/>
        <stp>##V3_BDPV12</stp>
        <stp>EK808355 Corp</stp>
        <stp>security name</stp>
        <stp>[regression 01 - interest pairs.xlsx]bbgWrksht!R2C6</stp>
        <tr r="F2" s="5"/>
      </tp>
      <tp t="s">
        <v>MRKGR 3 3/8 12/12/74</v>
        <stp/>
        <stp>##V3_BDPV12</stp>
        <stp>EK648265 Corp</stp>
        <stp>security name</stp>
        <stp>[regression 01 - interest pairs.xlsx]bbgWrksht!R2C6</stp>
        <tr r="F2" s="5"/>
      </tp>
      <tp t="s">
        <v>VLVY 4.85 03/10/78</v>
        <stp/>
        <stp>##V3_BDPV12</stp>
        <stp>EK628291 Corp</stp>
        <stp>security name</stp>
        <stp>[regression 01 - interest pairs.xlsx]bbgWrksht!R2C6</stp>
        <tr r="F2" s="5"/>
      </tp>
      <tp t="s">
        <v>NTGYSM 4 1/8 PERP</v>
        <stp/>
        <stp>##V3_BDPV12</stp>
        <stp>EK588292 Corp</stp>
        <stp>security name</stp>
        <stp>[regression 01 - interest pairs.xlsx]bbgWrksht!R2C6</stp>
        <tr r="F2" s="5"/>
      </tp>
      <tp t="s">
        <v>SSELN 3 7/8 PERP</v>
        <stp/>
        <stp>##V3_BDPV12</stp>
        <stp>EK768069 Corp</stp>
        <stp>security name</stp>
        <stp>[regression 01 - interest pairs.xlsx]bbgWrksht!R2C6</stp>
        <tr r="F2" s="5"/>
      </tp>
      <tp t="s">
        <v>ORAFP 5 PERP</v>
        <stp/>
        <stp>##V3_BDPV12</stp>
        <stp>EK508523 Corp</stp>
        <stp>security name</stp>
        <stp>[regression 01 - interest pairs.xlsx]bbgWrksht!R2C6</stp>
        <tr r="F2" s="5"/>
      </tp>
      <tp t="s">
        <v>ORAFP 5 3/4 PERP</v>
        <stp/>
        <stp>##V3_BDPV12</stp>
        <stp>EK508571 Corp</stp>
        <stp>security name</stp>
        <stp>[regression 01 - interest pairs.xlsx]bbgWrksht!R2C6</stp>
        <tr r="F2" s="5"/>
      </tp>
      <tp t="s">
        <v>ORSTED 3 11/06/15</v>
        <stp/>
        <stp>##V3_BDPV12</stp>
        <stp>EK888464 Corp</stp>
        <stp>security name</stp>
        <stp>[regression 01 - interest pairs.xlsx]bbgWrksht!R2C6</stp>
        <tr r="F2" s="5"/>
      </tp>
      <tp t="s">
        <v>ORAFP 4 PERP</v>
        <stp/>
        <stp>##V3_BDPV12</stp>
        <stp>EK508481 Corp</stp>
        <stp>security name</stp>
        <stp>[regression 01 - interest pairs.xlsx]bbgWrksht!R2C6</stp>
        <tr r="F2" s="5"/>
      </tp>
      <tp t="s">
        <v>RWE 3 1/2 04/21/75</v>
        <stp/>
        <stp>##V3_BDPV12</stp>
        <stp>EK858869 Corp</stp>
        <stp>security name</stp>
        <stp>[regression 01 - interest pairs.xlsx]bbgWrksht!R2C6</stp>
        <tr r="F2" s="5"/>
      </tp>
      <tp t="s">
        <v>RWE 2 3/4 04/21/75</v>
        <stp/>
        <stp>##V3_BDPV12</stp>
        <stp>EK858851 Corp</stp>
        <stp>security name</stp>
        <stp>[regression 01 - interest pairs.xlsx]bbgWrksht!R2C6</stp>
        <tr r="F2" s="5"/>
      </tp>
      <tp t="e">
        <v>#N/A</v>
        <stp/>
        <stp>##V3_BDPV12</stp>
        <stp xml:space="preserve">USF8586CRW49_JP_REPO </stp>
        <stp>final_maturity</stp>
        <stp>[regression 01 - interest pairs.xlsx]SEM!R281C9</stp>
        <tr r="I281" s="3"/>
      </tp>
      <tp t="s">
        <v>Banks</v>
        <stp/>
        <stp>##V3_BDPV12</stp>
        <stp>XS2024502960 Corp</stp>
        <stp>INDUSTRY_GROUP</stp>
        <stp>[regression 01 - interest pairs.xlsx]SEM!R355C6</stp>
        <tr r="F355" s="3"/>
      </tp>
      <tp t="s">
        <v>Electric</v>
        <stp/>
        <stp>##V3_BDPV12</stp>
        <stp>XS1205618470 Corp</stp>
        <stp>INDUSTRY_GROUP</stp>
        <stp>[regression 01 - interest pairs.xlsx]SEM!R159C6</stp>
        <tr r="F159" s="3"/>
      </tp>
      <tp t="s">
        <v>Auto Manufacturers</v>
        <stp/>
        <stp>##V3_BDPV12</stp>
        <stp>XS1629658755 Corp</stp>
        <stp>INDUSTRY_GROUP</stp>
        <stp>[regression 01 - interest pairs.xlsx]SEM!R166C6</stp>
        <tr r="F166" s="3"/>
      </tp>
      <tp t="s">
        <v>Electric</v>
        <stp/>
        <stp>##V3_BDPV12</stp>
        <stp>XS2010036874 Corp</stp>
        <stp>INDUSTRY_GROUP</stp>
        <stp>[regression 01 - interest pairs.xlsx]SEM!R140C6</stp>
        <tr r="F140" s="3"/>
      </tp>
      <tp t="s">
        <v>Electric</v>
        <stp/>
        <stp>##V3_BDPV12</stp>
        <stp>XS1498442521 Corp</stp>
        <stp>INDUSTRY_GROUP</stp>
        <stp>[regression 01 - interest pairs.xlsx]SEM!R175C6</stp>
        <tr r="F175" s="3"/>
      </tp>
      <tp t="s">
        <v>Auto Manufacturers</v>
        <stp/>
        <stp>##V3_BDPV12</stp>
        <stp>XS1150673892 Corp</stp>
        <stp>INDUSTRY_GROUP</stp>
        <stp>[regression 01 - interest pairs.xlsx]SEM!R160C6</stp>
        <tr r="F160" s="3"/>
      </tp>
    </main>
    <main first="bofaddin.rtdserver">
      <tp t="e">
        <v>#N/A</v>
        <stp/>
        <stp>BDH|15833826893813993814</stp>
        <tr r="E9" s="2"/>
      </tp>
    </main>
    <main first="bloomberg.rtd">
      <tp t="s">
        <v>Electric</v>
        <stp/>
        <stp>##V3_BDPV12</stp>
        <stp>XS1004874621 Corp</stp>
        <stp>INDUSTRY_GROUP</stp>
        <stp>[regression 01 - interest pairs.xlsx]SEM!R8C6</stp>
        <tr r="F8" s="3"/>
      </tp>
      <tp t="s">
        <v>12/06/2021</v>
        <stp/>
        <stp>##V3_BDPV12</stp>
        <stp>XS1152338072 Corp</stp>
        <stp>nxt_call_dt</stp>
        <stp>[regression 01 - interest pairs.xlsx]SEM!R132C8</stp>
        <tr r="H132" s="3"/>
      </tp>
      <tp t="s">
        <v>17/06/2022</v>
        <stp/>
        <stp>##V3_BDPV12</stp>
        <stp>XS1247508903 Corp</stp>
        <stp>nxt_call_dt</stp>
        <stp>[regression 01 - interest pairs.xlsx]SEM!R353C8</stp>
        <tr r="H353" s="3"/>
      </tp>
      <tp t="s">
        <v>12/11/2023</v>
        <stp/>
        <stp>##V3_BDPV12</stp>
        <stp>XS0992293901 Corp</stp>
        <stp>nxt_call_dt</stp>
        <stp>[regression 01 - interest pairs.xlsx]SEM!R145C8</stp>
        <tr r="H145" s="3"/>
      </tp>
      <tp t="s">
        <v>09/12/2025</v>
        <stp/>
        <stp>##V3_BDPV12</stp>
        <stp>XS1294343337 Corp</stp>
        <stp>nxt_call_dt</stp>
        <stp>[regression 01 - interest pairs.xlsx]SEM!R136C8</stp>
        <tr r="H136" s="3"/>
      </tp>
      <tp t="s">
        <v>15/06/2025</v>
        <stp/>
        <stp>##V3_BDPV12</stp>
        <stp>XS1998799792 Corp</stp>
        <stp>nxt_call_dt</stp>
        <stp>[regression 01 - interest pairs.xlsx]SEM!R348C8</stp>
        <tr r="H348" s="3"/>
      </tp>
      <tp t="s">
        <v>#N/A Field Not Applicable</v>
        <stp/>
        <stp>##V3_BDPV12</stp>
        <stp>US456837AE31 Corp</stp>
        <stp>nxt_call_dt</stp>
        <stp>[regression 01 - interest pairs.xlsx]SEM!R373C8</stp>
        <tr r="H373" s="3"/>
      </tp>
      <tp t="s">
        <v>Banks</v>
        <stp/>
        <stp>##V3_BDPV12</stp>
        <stp>USF1R15XK367 Corp</stp>
        <stp>INDUSTRY_GROUP</stp>
        <stp>[regression 01 - interest pairs.xlsx]SEM!R399C6</stp>
        <tr r="F399" s="3"/>
      </tp>
      <tp t="s">
        <v>16/01/2023</v>
        <stp/>
        <stp>##V3_BDPV12</stp>
        <stp>FR0013310505 Corp</stp>
        <stp>nxt_call_dt</stp>
        <stp>[regression 01 - interest pairs.xlsx]SEM!R124C8</stp>
        <tr r="H124" s="3"/>
      </tp>
      <tp t="s">
        <v>Banks</v>
        <stp/>
        <stp>##V3_BDPV12</stp>
        <stp>USF1R15XL274 Corp</stp>
        <stp>INDUSTRY_GROUP</stp>
        <stp>[regression 01 - interest pairs.xlsx]SEM!R398C6</stp>
        <tr r="F398" s="3"/>
      </tp>
      <tp t="s">
        <v>01/06/2021</v>
        <stp/>
        <stp>##V3_BDPV12</stp>
        <stp>US404280BC26 Corp</stp>
        <stp>nxt_call_dt</stp>
        <stp>[regression 01 - interest pairs.xlsx]SEM!R369C8</stp>
        <tr r="H369" s="3"/>
      </tp>
      <tp t="s">
        <v>15/04/2024</v>
        <stp/>
        <stp>##V3_BDPV12</stp>
        <stp>XS1597324950 Corp</stp>
        <stp>nxt_call_dt</stp>
        <stp>[regression 01 - interest pairs.xlsx]SEM!R360C8</stp>
        <tr r="H360" s="3"/>
      </tp>
      <tp t="s">
        <v>23/04/2023</v>
        <stp/>
        <stp>##V3_BDPV12</stp>
        <stp>XS1222591023 Corp</stp>
        <stp>nxt_call_dt</stp>
        <stp>[regression 01 - interest pairs.xlsx]SEM!R171C8</stp>
        <tr r="H171" s="3"/>
      </tp>
      <tp t="e">
        <v>#N/A</v>
        <stp/>
        <stp>##V3_BDPV12</stp>
        <stp xml:space="preserve">US404280BP39_CS_REPO </stp>
        <stp>final_maturity</stp>
        <stp>[regression 01 - interest pairs.xlsx]SEM!R326C9</stp>
        <tr r="I326" s="3"/>
      </tp>
      <tp t="s">
        <v>18/05/2022</v>
        <stp/>
        <stp>##V3_BDPV12</stp>
        <stp>XS1413581205 Corp</stp>
        <stp>nxt_call_dt</stp>
        <stp>[regression 01 - interest pairs.xlsx]SEM!R183C8</stp>
        <tr r="H183" s="3"/>
      </tp>
      <tp t="s">
        <v>10/09/2020</v>
        <stp/>
        <stp>##V3_BDPV12</stp>
        <stp>XS0954674825 Corp</stp>
        <stp>nxt_call_dt</stp>
        <stp>[regression 01 - interest pairs.xlsx]SEM!R123C8</stp>
        <tr r="H123" s="3"/>
      </tp>
      <tp t="s">
        <v>06/06/2023</v>
        <stp/>
        <stp>##V3_BDPV12</stp>
        <stp>XS1405763019 Corp</stp>
        <stp>nxt_call_dt</stp>
        <stp>[regression 01 - interest pairs.xlsx]SEM!R130C8</stp>
        <tr r="H130" s="3"/>
      </tp>
      <tp t="s">
        <v>Y</v>
        <stp/>
        <stp>##V3_BDPV12</stp>
        <stp>XS2113700921 Corp</stp>
        <stp>callable</stp>
        <stp>[regression 01 - interest pairs.xlsx]SEM!R7C7</stp>
        <tr r="G7" s="3"/>
      </tp>
      <tp t="s">
        <v>Banks</v>
        <stp/>
        <stp>##V3_BDPV12</stp>
        <stp>XS1111123987 Corp</stp>
        <stp>INDUSTRY_GROUP</stp>
        <stp>[regression 01 - interest pairs.xlsx]SEM!R363C6</stp>
        <tr r="F363" s="3"/>
      </tp>
      <tp t="s">
        <v>05/03/2025</v>
        <stp/>
        <stp>##V3_BDPV12</stp>
        <stp>US05946KAG67 Corp</stp>
        <stp>nxt_call_dt</stp>
        <stp>[regression 01 - interest pairs.xlsx]SEM!R397C8</stp>
        <tr r="H397" s="3"/>
      </tp>
      <tp t="s">
        <v>Banks</v>
        <stp/>
        <stp>##V3_BDPV12</stp>
        <stp>XS2050933972 Corp</stp>
        <stp>INDUSTRY_GROUP</stp>
        <stp>[regression 01 - interest pairs.xlsx]SEM!R422C6</stp>
        <tr r="F422" s="3"/>
      </tp>
      <tp t="s">
        <v>Telecommunications</v>
        <stp/>
        <stp>##V3_BDPV12</stp>
        <stp>XS1731823255 Corp</stp>
        <stp>INDUSTRY_GROUP</stp>
        <stp>[regression 01 - interest pairs.xlsx]SEM!R148C6</stp>
        <tr r="F148" s="3"/>
      </tp>
      <tp t="s">
        <v>27/06/2026</v>
        <stp/>
        <stp>##V3_BDPV12</stp>
        <stp>US53944YAJ29 Corp</stp>
        <stp>nxt_call_dt</stp>
        <stp>[regression 01 - interest pairs.xlsx]SEM!R394C8</stp>
        <tr r="H394" s="3"/>
      </tp>
      <tp t="s">
        <v>10/08/2025</v>
        <stp/>
        <stp>##V3_BDPV12</stp>
        <stp>US780099CK11 Corp</stp>
        <stp>nxt_call_dt</stp>
        <stp>[regression 01 - interest pairs.xlsx]SEM!R379C8</stp>
        <tr r="H379" s="3"/>
      </tp>
      <tp t="s">
        <v>30/03/2026</v>
        <stp/>
        <stp>##V3_BDPV12</stp>
        <stp>XS1254119750 Corp</stp>
        <stp>nxt_call_dt</stp>
        <stp>[regression 01 - interest pairs.xlsx]SEM!R143C8</stp>
        <tr r="H143" s="3"/>
      </tp>
      <tp t="s">
        <v>22/10/2022</v>
        <stp/>
        <stp>##V3_BDPV12</stp>
        <stp>XS1309437215 Corp</stp>
        <stp>nxt_call_dt</stp>
        <stp>[regression 01 - interest pairs.xlsx]SEM!R102C8</stp>
        <tr r="H102" s="3"/>
      </tp>
      <tp t="s">
        <v>29/06/2021</v>
        <stp/>
        <stp>##V3_BDPV12</stp>
        <stp>XS1400626690 Corp</stp>
        <stp>nxt_call_dt</stp>
        <stp>[regression 01 - interest pairs.xlsx]SEM!R378C8</stp>
        <tr r="H378" s="3"/>
      </tp>
      <tp t="s">
        <v>17/09/2024</v>
        <stp/>
        <stp>##V3_BDPV12</stp>
        <stp>XS2046625765 Corp</stp>
        <stp>nxt_call_dt</stp>
        <stp>[regression 01 - interest pairs.xlsx]SEM!R384C8</stp>
        <tr r="H384" s="3"/>
      </tp>
      <tp t="s">
        <v>28/09/2026</v>
        <stp/>
        <stp>##V3_BDPV12</stp>
        <stp>XS1884698256 Corp</stp>
        <stp>nxt_call_dt</stp>
        <stp>[regression 01 - interest pairs.xlsx]SEM!R364C8</stp>
        <tr r="H364" s="3"/>
      </tp>
      <tp t="s">
        <v>03/10/2023</v>
        <stp/>
        <stp>##V3_BDPV12</stp>
        <stp>XS1888179477 Corp</stp>
        <stp>nxt_call_dt</stp>
        <stp>[regression 01 - interest pairs.xlsx]SEM!R161C8</stp>
        <tr r="H161" s="3"/>
      </tp>
      <tp t="s">
        <v>24/08/2026</v>
        <stp/>
        <stp>##V3_BDPV12</stp>
        <stp>XS1713463559 Corp</stp>
        <stp>nxt_call_dt</stp>
        <stp>[regression 01 - interest pairs.xlsx]SEM!R176C8</stp>
        <tr r="H176" s="3"/>
      </tp>
      <tp t="s">
        <v>12/11/2024</v>
        <stp/>
        <stp>##V3_BDPV12</stp>
        <stp>XS1890845875 Corp</stp>
        <stp>nxt_call_dt</stp>
        <stp>[regression 01 - interest pairs.xlsx]SEM!R128C8</stp>
        <tr r="H128" s="3"/>
      </tp>
      <tp t="s">
        <v>25/07/2023</v>
        <stp/>
        <stp>##V3_BDPV12</stp>
        <stp>FR0013330529 Corp</stp>
        <stp>nxt_call_dt</stp>
        <stp>[regression 01 - interest pairs.xlsx]SEM!R157C8</stp>
        <tr r="H157" s="3"/>
      </tp>
      <tp t="s">
        <v>27/06/2025</v>
        <stp/>
        <stp>##V3_BDPV12</stp>
        <stp>XS1043545059 Corp</stp>
        <stp>nxt_call_dt</stp>
        <stp>[regression 01 - interest pairs.xlsx]SEM!R417C8</stp>
        <tr r="H417" s="3"/>
      </tp>
      <tp t="s">
        <v>03/07/2028</v>
        <stp/>
        <stp>##V3_BDPV12</stp>
        <stp>XS1888179550 Corp</stp>
        <stp>nxt_call_dt</stp>
        <stp>[regression 01 - interest pairs.xlsx]SEM!R163C8</stp>
        <tr r="H163" s="3"/>
      </tp>
      <tp t="s">
        <v>SESGFP 4 5/8 PERP</v>
        <stp/>
        <stp>##V3_BDPV12</stp>
        <stp>LW253022 Corp</stp>
        <stp>security name</stp>
        <stp>[regression 01 - interest pairs.xlsx]bbgWrksht!R2C6</stp>
        <tr r="F2" s="5"/>
      </tp>
      <tp t="s">
        <v>Electric</v>
        <stp/>
        <stp>##V3_BDPV12</stp>
        <stp>XS1219498141 Corp</stp>
        <stp>INDUSTRY_GROUP</stp>
        <stp>[regression 01 - interest pairs.xlsx]SEM!R142C6</stp>
        <tr r="F142" s="3"/>
      </tp>
      <tp t="s">
        <v>Chemicals</v>
        <stp/>
        <stp>##V3_BDPV12</stp>
        <stp>XS0992293901 Corp</stp>
        <stp>INDUSTRY_GROUP</stp>
        <stp>[regression 01 - interest pairs.xlsx]SEM!R181C6</stp>
        <tr r="F181" s="3"/>
      </tp>
      <tp t="s">
        <v>Telecommunications</v>
        <stp/>
        <stp>##V3_BDPV12</stp>
        <stp>XS1888180640 Corp</stp>
        <stp>INDUSTRY_GROUP</stp>
        <stp>[regression 01 - interest pairs.xlsx]SEM!R164C6</stp>
        <tr r="F164" s="3"/>
      </tp>
      <tp t="s">
        <v>Telecommunications</v>
        <stp/>
        <stp>##V3_BDPV12</stp>
        <stp>XS1888179477 Corp</stp>
        <stp>INDUSTRY_GROUP</stp>
        <stp>[regression 01 - interest pairs.xlsx]SEM!R186C6</stp>
        <tr r="F186" s="3"/>
      </tp>
      <tp t="s">
        <v>Banks</v>
        <stp/>
        <stp>##V3_BDPV12</stp>
        <stp>XS1597324950 Corp</stp>
        <stp>INDUSTRY_GROUP</stp>
        <stp>[regression 01 - interest pairs.xlsx]SEM!R404C6</stp>
        <tr r="F404" s="3"/>
      </tp>
      <tp t="s">
        <v>Banks</v>
        <stp/>
        <stp>##V3_BDPV12</stp>
        <stp>XS1951093894 Corp</stp>
        <stp>INDUSTRY_GROUP</stp>
        <stp>[regression 01 - interest pairs.xlsx]SEM!R423C6</stp>
        <tr r="F423" s="3"/>
      </tp>
      <tp t="s">
        <v>Banks</v>
        <stp/>
        <stp>##V3_BDPV12</stp>
        <stp>XS1998799792 Corp</stp>
        <stp>INDUSTRY_GROUP</stp>
        <stp>[regression 01 - interest pairs.xlsx]SEM!R395C6</stp>
        <tr r="F395" s="3"/>
      </tp>
      <tp t="s">
        <v>#N/A Invalid Security</v>
        <stp/>
        <stp>##V3_BDPV12</stp>
        <stp>IE00BD3WYB25 Corp</stp>
        <stp>nxt_call_dt</stp>
        <stp>[regression 01 - interest pairs.xlsx]SEM!R187C8</stp>
        <tr r="H187" s="3"/>
      </tp>
      <tp t="s">
        <v>31/01/2023</v>
        <stp/>
        <stp>##V3_BDPV12</stp>
        <stp>CH0400441280 Corp</stp>
        <stp>nxt_call_dt</stp>
        <stp>[regression 01 - interest pairs.xlsx]SEM!R385C8</stp>
        <tr r="H385" s="3"/>
      </tp>
      <tp t="s">
        <v>19/03/2027</v>
        <stp/>
        <stp>##V3_BDPV12</stp>
        <stp>XS1205618470 Corp</stp>
        <stp>nxt_call_dt</stp>
        <stp>[regression 01 - interest pairs.xlsx]SEM!R159C8</stp>
        <tr r="H159" s="3"/>
      </tp>
      <tp t="s">
        <v>27/06/2023</v>
        <stp/>
        <stp>##V3_BDPV12</stp>
        <stp>XS1043552188 Corp</stp>
        <stp>nxt_call_dt</stp>
        <stp>[regression 01 - interest pairs.xlsx]SEM!R375C8</stp>
        <tr r="H375" s="3"/>
      </tp>
      <tp t="e">
        <v>#N/A</v>
        <stp/>
        <stp>##V3_BDPV12</stp>
        <stp xml:space="preserve">US404280AT69_JP_REPO </stp>
        <stp>final_maturity</stp>
        <stp>[regression 01 - interest pairs.xlsx]SEM!R255C9</stp>
        <tr r="I255" s="3"/>
      </tp>
      <tp t="s">
        <v>TOTAL 2 1/4 PERP</v>
        <stp/>
        <stp>##V3_BDPV12</stp>
        <stp>EK755354 Corp</stp>
        <stp>security name</stp>
        <stp>[regression 01 - interest pairs.xlsx]bbgWrksht!R2C6</stp>
        <tr r="F2" s="5"/>
      </tp>
      <tp t="s">
        <v>TOTAL 2 5/8 PERP</v>
        <stp/>
        <stp>##V3_BDPV12</stp>
        <stp>EK755342 Corp</stp>
        <stp>security name</stp>
        <stp>[regression 01 - interest pairs.xlsx]bbgWrksht!R2C6</stp>
        <tr r="F2" s="5"/>
      </tp>
      <tp t="s">
        <v>NGGLN 5 5/8 06/18/73</v>
        <stp/>
        <stp>##V3_BDPV12</stp>
        <stp>EJ575377 Corp</stp>
        <stp>security name</stp>
        <stp>[regression 01 - interest pairs.xlsx]bbgWrksht!R2C6</stp>
        <tr r="F2" s="5"/>
      </tp>
      <tp t="s">
        <v>VATFAL 3 03/19/77</v>
        <stp/>
        <stp>##V3_BDPV12</stp>
        <stp>EK785024 Corp</stp>
        <stp>security name</stp>
        <stp>[regression 01 - interest pairs.xlsx]bbgWrksht!R2C6</stp>
        <tr r="F2" s="5"/>
      </tp>
      <tp t="s">
        <v>CNALN 3 04/10/76</v>
        <stp/>
        <stp>##V3_BDPV12</stp>
        <stp>EK825033 Corp</stp>
        <stp>security name</stp>
        <stp>[regression 01 - interest pairs.xlsx]bbgWrksht!R2C6</stp>
        <tr r="F2" s="5"/>
      </tp>
      <tp t="s">
        <v>AKEFP 4 3/4 PERP</v>
        <stp/>
        <stp>##V3_BDPV12</stp>
        <stp>EK545606 Corp</stp>
        <stp>security name</stp>
        <stp>[regression 01 - interest pairs.xlsx]bbgWrksht!R2C6</stp>
        <tr r="F2" s="5"/>
      </tp>
      <tp t="s">
        <v>BALDER 3 03/07/78</v>
        <stp/>
        <stp>##V3_BDPV12</stp>
        <stp>AO971106 Corp</stp>
        <stp>security name</stp>
        <stp>[regression 01 - interest pairs.xlsx]bbgWrksht!R2C6</stp>
        <tr r="F2" s="5"/>
      </tp>
      <tp t="e">
        <v>#N/A</v>
        <stp/>
        <stp>##V3_BDPV12</stp>
        <stp xml:space="preserve">CT413383_250620_TRS1 </stp>
        <stp>INDUSTRY_GROUP</stp>
        <stp>[regression 01 - interest pairs.xlsx]SEM!R85C6</stp>
        <tr r="F85" s="3"/>
      </tp>
      <tp t="s">
        <v>STEDIN 3 1/4 PERP</v>
        <stp/>
        <stp>##V3_BDPV12</stp>
        <stp>EK605885 Corp</stp>
        <stp>security name</stp>
        <stp>[regression 01 - interest pairs.xlsx]bbgWrksht!R2C6</stp>
        <tr r="F2" s="5"/>
      </tp>
      <tp t="s">
        <v>SESGFP 5 5/8 PERP</v>
        <stp/>
        <stp>##V3_BDPV12</stp>
        <stp>AL211915 Corp</stp>
        <stp>security name</stp>
        <stp>[regression 01 - interest pairs.xlsx]bbgWrksht!R2C6</stp>
        <tr r="F2" s="5"/>
      </tp>
      <tp t="s">
        <v>ENBW 1 1/8 11/05/79</v>
        <stp/>
        <stp>##V3_BDPV12</stp>
        <stp>AZ851393 Corp</stp>
        <stp>security name</stp>
        <stp>[regression 01 - interest pairs.xlsx]bbgWrksht!R2C6</stp>
        <tr r="F2" s="5"/>
      </tp>
      <tp t="s">
        <v>JUSTLN 9 3/8 PERP</v>
        <stp/>
        <stp>##V3_BDPV12</stp>
        <stp>AX691342 Corp</stp>
        <stp>security name</stp>
        <stp>[regression 01 - interest pairs.xlsx]bbgWrksht!R2C6</stp>
        <tr r="F2" s="5"/>
      </tp>
      <tp t="s">
        <v>ENBW 1 5/8 08/05/79</v>
        <stp/>
        <stp>##V3_BDPV12</stp>
        <stp>AZ851450 Corp</stp>
        <stp>security name</stp>
        <stp>[regression 01 - interest pairs.xlsx]bbgWrksht!R2C6</stp>
        <tr r="F2" s="5"/>
      </tp>
      <tp t="s">
        <v>ENGIFP 1 3/8 PERP</v>
        <stp/>
        <stp>##V3_BDPV12</stp>
        <stp>AQ711148 Corp</stp>
        <stp>security name</stp>
        <stp>[regression 01 - interest pairs.xlsx]bbgWrksht!R2C6</stp>
        <tr r="F2" s="5"/>
      </tp>
      <tp t="s">
        <v>BNFP 1 3/4 PERP</v>
        <stp/>
        <stp>##V3_BDPV12</stp>
        <stp>AP691131 Corp</stp>
        <stp>security name</stp>
        <stp>[regression 01 - interest pairs.xlsx]bbgWrksht!R2C6</stp>
        <tr r="F2" s="5"/>
        <tr r="F2" s="5"/>
      </tp>
      <tp t="s">
        <v>ENGIFP 1 5/8 PERP</v>
        <stp/>
        <stp>##V3_BDPV12</stp>
        <stp>AZ371883 Corp</stp>
        <stp>security name</stp>
        <stp>[regression 01 - interest pairs.xlsx]bbgWrksht!R2C6</stp>
        <tr r="F2" s="5"/>
      </tp>
      <tp t="s">
        <v>Pharmaceuticals</v>
        <stp/>
        <stp>##V3_BDPV12</stp>
        <stp>XS2011260705 Corp</stp>
        <stp>INDUSTRY_GROUP</stp>
        <stp>[regression 01 - interest pairs.xlsx]SEM!R133C6</stp>
        <tr r="F133" s="3"/>
      </tp>
      <tp t="s">
        <v>Pharmaceuticals</v>
        <stp/>
        <stp>##V3_BDPV12</stp>
        <stp>XS2011260531 Corp</stp>
        <stp>INDUSTRY_GROUP</stp>
        <stp>[regression 01 - interest pairs.xlsx]SEM!R131C6</stp>
        <tr r="F131" s="3"/>
      </tp>
      <tp t="s">
        <v>Banks</v>
        <stp/>
        <stp>##V3_BDPV12</stp>
        <stp>XS2046625765 Corp</stp>
        <stp>INDUSTRY_GROUP</stp>
        <stp>[regression 01 - interest pairs.xlsx]SEM!R384C6</stp>
        <tr r="F384" s="3"/>
      </tp>
      <tp t="s">
        <v>Electric</v>
        <stp/>
        <stp>##V3_BDPV12</stp>
        <stp>XS1196714429 Corp</stp>
        <stp>INDUSTRY_GROUP</stp>
        <stp>[regression 01 - interest pairs.xlsx]SEM!R147C6</stp>
        <tr r="F147" s="3"/>
      </tp>
      <tp t="s">
        <v>Oil&amp;Gas</v>
        <stp/>
        <stp>##V3_BDPV12</stp>
        <stp>XS1413581205 Corp</stp>
        <stp>INDUSTRY_GROUP</stp>
        <stp>[regression 01 - interest pairs.xlsx]SEM!R154C6</stp>
        <tr r="F154" s="3"/>
      </tp>
      <tp t="s">
        <v>Chemicals</v>
        <stp/>
        <stp>##V3_BDPV12</stp>
        <stp>XS1405763019 Corp</stp>
        <stp>INDUSTRY_GROUP</stp>
        <stp>[regression 01 - interest pairs.xlsx]SEM!R130C6</stp>
        <tr r="F130" s="3"/>
      </tp>
      <tp t="s">
        <v>Banks</v>
        <stp/>
        <stp>##V3_BDPV12</stp>
        <stp>XS1602466424 Corp</stp>
        <stp>INDUSTRY_GROUP</stp>
        <stp>[regression 01 - interest pairs.xlsx]SEM!R393C6</stp>
        <tr r="F393" s="3"/>
      </tp>
      <tp t="s">
        <v>Banks</v>
        <stp/>
        <stp>##V3_BDPV12</stp>
        <stp>XS1877860533 Corp</stp>
        <stp>INDUSTRY_GROUP</stp>
        <stp>[regression 01 - interest pairs.xlsx]SEM!R377C6</stp>
        <tr r="F377" s="3"/>
      </tp>
      <tp t="s">
        <v>Electric</v>
        <stp/>
        <stp>##V3_BDPV12</stp>
        <stp>XS1014987355 Corp</stp>
        <stp>INDUSTRY_GROUP</stp>
        <stp>[regression 01 - interest pairs.xlsx]SEM!R122C6</stp>
        <tr r="F122" s="3"/>
      </tp>
      <tp t="s">
        <v>MERCK</v>
        <stp/>
        <stp>##V3_BDPV12</stp>
        <stp>XS1152343668 Corp</stp>
        <stp>short_name</stp>
        <stp>[regression 01 - interest pairs.xlsx]main!R7C5</stp>
        <tr r="E7" s="1"/>
      </tp>
      <tp t="s">
        <v>04/01/2029</v>
        <stp/>
        <stp>##V3_BDPV12</stp>
        <stp>US92857WBQ24 Corp</stp>
        <stp>nxt_call_dt</stp>
        <stp>[regression 01 - interest pairs.xlsx]SEM!R165C8</stp>
        <tr r="H165" s="3"/>
      </tp>
      <tp t="s">
        <v>25/01/2026</v>
        <stp/>
        <stp>##V3_BDPV12</stp>
        <stp>FR0013330537 Corp</stp>
        <stp>nxt_call_dt</stp>
        <stp>[regression 01 - interest pairs.xlsx]SEM!R158C8</stp>
        <tr r="H158" s="3"/>
      </tp>
      <tp t="s">
        <v>Banks</v>
        <stp/>
        <stp>##V3_BDPV12</stp>
        <stp>USF1R15XK771 Corp</stp>
        <stp>INDUSTRY_GROUP</stp>
        <stp>[regression 01 - interest pairs.xlsx]SEM!R352C6</stp>
        <tr r="F352" s="3"/>
      </tp>
      <tp t="s">
        <v>Banks</v>
        <stp/>
        <stp>##V3_BDPV12</stp>
        <stp>USF43628C734 Corp</stp>
        <stp>INDUSTRY_GROUP</stp>
        <stp>[regression 01 - interest pairs.xlsx]SEM!R425C6</stp>
        <tr r="F425" s="3"/>
      </tp>
      <tp t="s">
        <v>24/08/2024</v>
        <stp/>
        <stp>##V3_BDPV12</stp>
        <stp>XS1720192696 Corp</stp>
        <stp>nxt_call_dt</stp>
        <stp>[regression 01 - interest pairs.xlsx]SEM!R141C8</stp>
        <tr r="H141" s="3"/>
      </tp>
      <tp t="s">
        <v>18/11/2022</v>
        <stp/>
        <stp>##V3_BDPV12</stp>
        <stp>XS1139494493 Corp</stp>
        <stp>nxt_call_dt</stp>
        <stp>[regression 01 - interest pairs.xlsx]SEM!R134C8</stp>
        <tr r="H134" s="3"/>
      </tp>
      <tp t="s">
        <v>MRKGR 2 5/8 12/12/74</v>
        <stp/>
        <stp>##V3_BDPV12</stp>
        <stp>EK634166 Corp</stp>
        <stp>security name</stp>
        <stp>[regression 01 - interest pairs.xlsx]bbgWrksht!R2C6</stp>
        <tr r="F2" s="5"/>
      </tp>
      <tp t="s">
        <v>EDF 5 7/8 PERP</v>
        <stp/>
        <stp>##V3_BDPV12</stp>
        <stp>EK024610 Corp</stp>
        <stp>security name</stp>
        <stp>[regression 01 - interest pairs.xlsx]bbgWrksht!R2C6</stp>
        <tr r="F2" s="5"/>
      </tp>
      <tp t="s">
        <v>VW 2.7 PERP</v>
        <stp/>
        <stp>##V3_BDPV12</stp>
        <stp>AN880322 Corp</stp>
        <stp>security name</stp>
        <stp>[regression 01 - interest pairs.xlsx]bbgWrksht!R2C6</stp>
        <tr r="F2" s="5"/>
      </tp>
      <tp t="s">
        <v>VW 3 7/8 PERP</v>
        <stp/>
        <stp>##V3_BDPV12</stp>
        <stp>AN880326 Corp</stp>
        <stp>security name</stp>
        <stp>[regression 01 - interest pairs.xlsx]bbgWrksht!R2C6</stp>
        <tr r="F2" s="5"/>
      </tp>
      <tp t="s">
        <v>EDF 5 PERP</v>
        <stp/>
        <stp>##V3_BDPV12</stp>
        <stp>EK024568 Corp</stp>
        <stp>security name</stp>
        <stp>[regression 01 - interest pairs.xlsx]bbgWrksht!R2C6</stp>
        <tr r="F2" s="5"/>
      </tp>
      <tp t="s">
        <v>EDF 4 1/8 PERP</v>
        <stp/>
        <stp>##V3_BDPV12</stp>
        <stp>EK024532 Corp</stp>
        <stp>security name</stp>
        <stp>[regression 01 - interest pairs.xlsx]bbgWrksht!R2C6</stp>
        <tr r="F2" s="5"/>
      </tp>
      <tp t="s">
        <v>ENGIFP 4 3/4 PERP</v>
        <stp/>
        <stp>##V3_BDPV12</stp>
        <stp>EJ744879 Corp</stp>
        <stp>security name</stp>
        <stp>[regression 01 - interest pairs.xlsx]bbgWrksht!R2C6</stp>
        <tr r="F2" s="5"/>
      </tp>
      <tp t="s">
        <v>CNALN 5 1/4 04/10/75</v>
        <stp/>
        <stp>##V3_BDPV12</stp>
        <stp>EK824997 Corp</stp>
        <stp>security name</stp>
        <stp>[regression 01 - interest pairs.xlsx]bbgWrksht!R2C6</stp>
        <tr r="F2" s="5"/>
      </tp>
      <tp t="s">
        <v>BERTEL 3 1/2 04/23/75</v>
        <stp/>
        <stp>##V3_BDPV12</stp>
        <stp>EK864970 Corp</stp>
        <stp>security name</stp>
        <stp>[regression 01 - interest pairs.xlsx]bbgWrksht!R2C6</stp>
        <tr r="F2" s="5"/>
      </tp>
      <tp t="s">
        <v>AMXLMM 6 3/8 09/06/73</v>
        <stp/>
        <stp>##V3_BDPV12</stp>
        <stp>EJ814840 Corp</stp>
        <stp>security name</stp>
        <stp>[regression 01 - interest pairs.xlsx]bbgWrksht!R2C6</stp>
        <tr r="F2" s="5"/>
      </tp>
      <tp t="s">
        <v>AMXLMM 6 3/8 09/06/73</v>
        <stp/>
        <stp>##V3_BDPV12</stp>
        <stp>EJ814830 Corp</stp>
        <stp>security name</stp>
        <stp>[regression 01 - interest pairs.xlsx]bbgWrksht!R2C6</stp>
        <tr r="F2" s="5"/>
      </tp>
      <tp t="s">
        <v>BAYNGR 2 3/8 04/02/75</v>
        <stp/>
        <stp>##V3_BDPV12</stp>
        <stp>EK834863 Corp</stp>
        <stp>security name</stp>
        <stp>[regression 01 - interest pairs.xlsx]bbgWrksht!R2C6</stp>
        <tr r="F2" s="5"/>
      </tp>
      <tp t="s">
        <v>REPSM 4 1/2 03/25/75</v>
        <stp/>
        <stp>##V3_BDPV12</stp>
        <stp>EK814844 Corp</stp>
        <stp>security name</stp>
        <stp>[regression 01 - interest pairs.xlsx]bbgWrksht!R2C6</stp>
        <tr r="F2" s="5"/>
      </tp>
      <tp t="s">
        <v>SZUGR Float PERP</v>
        <stp/>
        <stp>##V3_BDPV12</stp>
        <stp>ED984069 Corp</stp>
        <stp>security name</stp>
        <stp>[regression 01 - interest pairs.xlsx]bbgWrksht!R2C6</stp>
        <tr r="F2" s="5"/>
      </tp>
      <tp t="s">
        <v>BRITEL 1.874 08/18/80</v>
        <stp/>
        <stp>##V3_BDPV12</stp>
        <stp>BG013162 Corp</stp>
        <stp>security name</stp>
        <stp>[regression 01 - interest pairs.xlsx]bbgWrksht!R2C6</stp>
        <tr r="F2" s="5"/>
      </tp>
      <tp t="s">
        <v>LHNVX 3 PERP</v>
        <stp/>
        <stp>##V3_BDPV12</stp>
        <stp>AX960245 Corp</stp>
        <stp>security name</stp>
        <stp>[regression 01 - interest pairs.xlsx]bbgWrksht!R2C6</stp>
        <tr r="F2" s="5"/>
      </tp>
      <tp t="s">
        <v>TELEFO 4 3/8 PERP</v>
        <stp/>
        <stp>##V3_BDPV12</stp>
        <stp>AX520482 Corp</stp>
        <stp>security name</stp>
        <stp>[regression 01 - interest pairs.xlsx]bbgWrksht!R2C6</stp>
        <tr r="F2" s="5"/>
      </tp>
      <tp t="s">
        <v>TRAFIG 7 1/2 PERP</v>
        <stp/>
        <stp>##V3_BDPV12</stp>
        <stp>AZ920495 Corp</stp>
        <stp>security name</stp>
        <stp>[regression 01 - interest pairs.xlsx]bbgWrksht!R2C6</stp>
        <tr r="F2" s="5"/>
      </tp>
      <tp t="s">
        <v>ENGIFP 3 1/4 PERP</v>
        <stp/>
        <stp>##V3_BDPV12</stp>
        <stp>AW770805 Corp</stp>
        <stp>security name</stp>
        <stp>[regression 01 - interest pairs.xlsx]bbgWrksht!R2C6</stp>
        <tr r="F2" s="5"/>
      </tp>
      <tp t="s">
        <v>ENELIM 2 1/2 11/24/78</v>
        <stp/>
        <stp>##V3_BDPV12</stp>
        <stp>AS640422 Corp</stp>
        <stp>security name</stp>
        <stp>[regression 01 - interest pairs.xlsx]bbgWrksht!R2C6</stp>
        <tr r="F2" s="5"/>
      </tp>
      <tp t="s">
        <v>ENELIM 3 3/8 11/24/81</v>
        <stp/>
        <stp>##V3_BDPV12</stp>
        <stp>AS640440 Corp</stp>
        <stp>security name</stp>
        <stp>[regression 01 - interest pairs.xlsx]bbgWrksht!R2C6</stp>
        <tr r="F2" s="5"/>
      </tp>
      <tp t="s">
        <v>IBESM 2 5/8 PERP</v>
        <stp/>
        <stp>##V3_BDPV12</stp>
        <stp>AR810587 Corp</stp>
        <stp>security name</stp>
        <stp>[regression 01 - interest pairs.xlsx]bbgWrksht!R2C6</stp>
        <tr r="F2" s="5"/>
      </tp>
      <tp t="s">
        <v>Banks</v>
        <stp/>
        <stp>##V3_BDPV12</stp>
        <stp>XS1043545059 Corp</stp>
        <stp>INDUSTRY_GROUP</stp>
        <stp>[regression 01 - interest pairs.xlsx]SEM!R417C6</stp>
        <tr r="F417" s="3"/>
      </tp>
      <tp t="s">
        <v>Banks</v>
        <stp/>
        <stp>##V3_BDPV12</stp>
        <stp>XS2122174415 Corp</stp>
        <stp>INDUSTRY_GROUP</stp>
        <stp>[regression 01 - interest pairs.xlsx]SEM!R412C6</stp>
        <tr r="F412" s="3"/>
      </tp>
      <tp t="s">
        <v>Electric</v>
        <stp/>
        <stp>##V3_BDPV12</stp>
        <stp>XS2035564629 Corp</stp>
        <stp>INDUSTRY_GROUP</stp>
        <stp>[regression 01 - interest pairs.xlsx]SEM!R117C6</stp>
        <tr r="F117" s="3"/>
      </tp>
      <tp t="s">
        <v>02/04/2025</v>
        <stp/>
        <stp>##V3_BDPV12</stp>
        <stp>CH0537261858 Corp</stp>
        <stp>nxt_call_dt</stp>
        <stp>[regression 01 - interest pairs.xlsx]SEM!R13C8</stp>
        <tr r="H13" s="3"/>
      </tp>
      <tp t="s">
        <v>Electric</v>
        <stp/>
        <stp>##V3_BDPV12</stp>
        <stp>XS1498442521 Corp</stp>
        <stp>INDUSTRY_GROUP</stp>
        <stp>[regression 01 - interest pairs.xlsx]SEM!R119C6</stp>
        <tr r="F119" s="3"/>
      </tp>
      <tp t="s">
        <v>Electric</v>
        <stp/>
        <stp>##V3_BDPV12</stp>
        <stp>XS1405770907 Corp</stp>
        <stp>INDUSTRY_GROUP</stp>
        <stp>[regression 01 - interest pairs.xlsx]SEM!R118C6</stp>
        <tr r="F118" s="3"/>
      </tp>
      <tp t="s">
        <v>Gas</v>
        <stp/>
        <stp>##V3_BDPV12</stp>
        <stp>XS1216019585 Corp</stp>
        <stp>INDUSTRY_GROUP</stp>
        <stp>[regression 01 - interest pairs.xlsx]SEM!R107C6</stp>
        <tr r="F107" s="3"/>
      </tp>
      <tp t="s">
        <v>Banks</v>
        <stp/>
        <stp>##V3_BDPV12</stp>
        <stp>XS1425367494 Corp</stp>
        <stp>INDUSTRY_GROUP</stp>
        <stp>[regression 01 - interest pairs.xlsx]SEM!R405C6</stp>
        <tr r="F405" s="3"/>
      </tp>
      <tp t="s">
        <v>Electric</v>
        <stp/>
        <stp>##V3_BDPV12</stp>
        <stp>XS1139494493 Corp</stp>
        <stp>INDUSTRY_GROUP</stp>
        <stp>[regression 01 - interest pairs.xlsx]SEM!R179C6</stp>
        <tr r="F179" s="3"/>
      </tp>
      <tp t="s">
        <v>SOLVAY FIN</v>
        <stp/>
        <stp>##V3_BDPV12</stp>
        <stp>XS1323897725 Corp</stp>
        <stp>short_name</stp>
        <stp>[regression 01 - interest pairs.xlsx]main!R5C5</stp>
        <tr r="E5" s="1"/>
      </tp>
      <tp t="e">
        <v>#N/A</v>
        <stp/>
        <stp>##V3_BDPV12</stp>
        <stp xml:space="preserve">CH0537261858_JP_REPO </stp>
        <stp>short_name</stp>
        <stp>[regression 01 - interest pairs.xlsx]SEM!R218C5</stp>
        <tr r="E218" s="3"/>
      </tp>
    </main>
    <main first="bloomberg.rtd">
      <tp t="s">
        <v>24/06/2027</v>
        <stp/>
        <stp>##V3_BDPV12</stp>
        <stp>XS2056371334 Corp</stp>
        <stp>nxt_call_dt</stp>
        <stp>[regression 01 - interest pairs.xlsx]SEM!R149C8</stp>
        <tr r="H149" s="3"/>
      </tp>
      <tp t="s">
        <v>16/09/2022</v>
        <stp/>
        <stp>##V3_BDPV12</stp>
        <stp>XS1111123987 Corp</stp>
        <stp>nxt_call_dt</stp>
        <stp>[regression 01 - interest pairs.xlsx]SEM!R363C8</stp>
        <tr r="H363" s="3"/>
      </tp>
      <tp t="s">
        <v>08/02/2024</v>
        <stp/>
        <stp>##V3_BDPV12</stp>
        <stp>XS1951093894 Corp</stp>
        <stp>nxt_call_dt</stp>
        <stp>[regression 01 - interest pairs.xlsx]SEM!R423C8</stp>
        <tr r="H423" s="3"/>
      </tp>
      <tp t="s">
        <v>30/03/2022</v>
        <stp/>
        <stp>##V3_BDPV12</stp>
        <stp>FR0012648590 Corp</stp>
        <stp>nxt_call_dt</stp>
        <stp>[regression 01 - interest pairs.xlsx]SEM!R144C8</stp>
        <tr r="H144" s="3"/>
      </tp>
      <tp t="s">
        <v>Beverages</v>
        <stp/>
        <stp>##V3_BDPV12</stp>
        <stp>BE6320936287 Corp</stp>
        <stp>INDUSTRY_GROUP</stp>
        <stp>[regression 01 - interest pairs.xlsx]SEM!R5C6</stp>
        <tr r="F5" s="3"/>
      </tp>
      <tp t="s">
        <v>03/07/2025</v>
        <stp/>
        <stp>##V3_BDPV12</stp>
        <stp>XS1888180996 Corp</stp>
        <stp>nxt_call_dt</stp>
        <stp>[regression 01 - interest pairs.xlsx]SEM!R162C8</stp>
        <tr r="H162" s="3"/>
      </tp>
      <tp t="s">
        <v>10/04/2025</v>
        <stp/>
        <stp>##V3_BDPV12</stp>
        <stp>XS1216019585 Corp</stp>
        <stp>nxt_call_dt</stp>
        <stp>[regression 01 - interest pairs.xlsx]SEM!R172C8</stp>
        <tr r="H172" s="3"/>
      </tp>
      <tp t="s">
        <v>18/09/2024</v>
        <stp/>
        <stp>##V3_BDPV12</stp>
        <stp>XS2011260531 Corp</stp>
        <stp>nxt_call_dt</stp>
        <stp>[regression 01 - interest pairs.xlsx]SEM!R178C8</stp>
        <tr r="H178" s="3"/>
      </tp>
      <tp t="s">
        <v>27/06/2024</v>
        <stp/>
        <stp>##V3_BDPV12</stp>
        <stp>US539439AG42 Corp</stp>
        <stp>nxt_call_dt</stp>
        <stp>[regression 01 - interest pairs.xlsx]SEM!R419C8</stp>
        <tr r="H419" s="3"/>
      </tp>
      <tp t="s">
        <v>LXSGR 4 1/2 12/06/76</v>
        <stp/>
        <stp>##V3_BDPV12</stp>
        <stp>AL243419 Corp</stp>
        <stp>security name</stp>
        <stp>[regression 01 - interest pairs.xlsx]bbgWrksht!R2C6</stp>
        <tr r="F2" s="5"/>
      </tp>
      <tp t="s">
        <v>ENELIM 7 3/4 09/10/75</v>
        <stp/>
        <stp>##V3_BDPV12</stp>
        <stp>EJ817236 Corp</stp>
        <stp>security name</stp>
        <stp>[regression 01 - interest pairs.xlsx]bbgWrksht!R2C6</stp>
        <tr r="F2" s="5"/>
      </tp>
      <tp t="s">
        <v>EDF 5 5/8 PERP</v>
        <stp/>
        <stp>##V3_BDPV12</stp>
        <stp>EK027221 Corp</stp>
        <stp>security name</stp>
        <stp>[regression 01 - interest pairs.xlsx]bbgWrksht!R2C6</stp>
        <tr r="F2" s="5"/>
      </tp>
      <tp t="s">
        <v>ACFP 4 1/8 PERP</v>
        <stp/>
        <stp>##V3_BDPV12</stp>
        <stp>EK337178 Corp</stp>
        <stp>security name</stp>
        <stp>[regression 01 - interest pairs.xlsx]bbgWrksht!R2C6</stp>
        <tr r="F2" s="5"/>
      </tp>
      <tp t="s">
        <v>SOLBBB 5.425 PERP</v>
        <stp/>
        <stp>##V3_BDPV12</stp>
        <stp>EJ917655 Corp</stp>
        <stp>security name</stp>
        <stp>[regression 01 - interest pairs.xlsx]bbgWrksht!R2C6</stp>
        <tr r="F2" s="5"/>
      </tp>
      <tp t="s">
        <v>BAYNGR 3 3/4 07/01/74</v>
        <stp/>
        <stp>##V3_BDPV12</stp>
        <stp>DE000A11QR73 Corp</stp>
        <stp>security_name</stp>
        <stp>[regression 01 - interest pairs.xlsx]main!R24C7</stp>
        <tr r="G24" s="1"/>
      </tp>
      <tp t="s">
        <v>ENBW 3 5/8 04/02/76</v>
        <stp/>
        <stp>##V3_BDPV12</stp>
        <stp>EK117900 Corp</stp>
        <stp>security name</stp>
        <stp>[regression 01 - interest pairs.xlsx]bbgWrksht!R2C6</stp>
        <tr r="F2" s="5"/>
        <tr r="F2" s="5"/>
      </tp>
      <tp t="s">
        <v>Y</v>
        <stp/>
        <stp>##V3_BDPV12</stp>
        <stp>FR0013508512 Corp</stp>
        <stp>callable</stp>
        <stp>[regression 01 - interest pairs.xlsx]SEM!R6C7</stp>
        <tr r="G6" s="3"/>
      </tp>
      <tp t="s">
        <v>#N/A Invalid Security</v>
        <stp/>
        <stp>##V3_BDPV12</stp>
        <stp xml:space="preserve">EURUSD CASH </stp>
        <stp>short_name</stp>
        <stp>[regression 01 - interest pairs.xlsx]SEM!R406C5</stp>
        <tr r="E406" s="3"/>
      </tp>
      <tp t="s">
        <v>ARNDTN 2 1/8 PERP</v>
        <stp/>
        <stp>##V3_BDPV12</stp>
        <stp>AQ713600 Corp</stp>
        <stp>security name</stp>
        <stp>[regression 01 - interest pairs.xlsx]bbgWrksht!R2C6</stp>
        <tr r="F2" s="5"/>
      </tp>
      <tp t="s">
        <v>Electric</v>
        <stp/>
        <stp>##V3_BDPV12</stp>
        <stp>XS1713463559 Corp</stp>
        <stp>INDUSTRY_GROUP</stp>
        <stp>[regression 01 - interest pairs.xlsx]SEM!R121C6</stp>
        <tr r="F121" s="3"/>
      </tp>
      <tp t="s">
        <v>Telecommunications</v>
        <stp/>
        <stp>##V3_BDPV12</stp>
        <stp>XS1115498260 Corp</stp>
        <stp>INDUSTRY_GROUP</stp>
        <stp>[regression 01 - interest pairs.xlsx]SEM!R180C6</stp>
        <tr r="F180" s="3"/>
      </tp>
      <tp t="s">
        <v>Banks</v>
        <stp/>
        <stp>##V3_BDPV12</stp>
        <stp>XS1043552261 Corp</stp>
        <stp>INDUSTRY_GROUP</stp>
        <stp>[regression 01 - interest pairs.xlsx]SEM!R376C6</stp>
        <tr r="F376" s="3"/>
      </tp>
      <tp t="s">
        <v>Electric</v>
        <stp/>
        <stp>##V3_BDPV12</stp>
        <stp>XS1720192696 Corp</stp>
        <stp>INDUSTRY_GROUP</stp>
        <stp>[regression 01 - interest pairs.xlsx]SEM!R141C6</stp>
        <tr r="F141" s="3"/>
      </tp>
      <tp t="s">
        <v>02/01/2032</v>
        <stp/>
        <stp>##V3_BDPV12</stp>
        <stp>BE6320935271 Corp</stp>
        <stp>nxt_call_dt</stp>
        <stp>[regression 01 - interest pairs.xlsx]SEM!R70C8</stp>
        <tr r="H70" s="3"/>
      </tp>
      <tp t="s">
        <v>Banks</v>
        <stp/>
        <stp>##V3_BDPV12</stp>
        <stp>XS1043552188 Corp</stp>
        <stp>INDUSTRY_GROUP</stp>
        <stp>[regression 01 - interest pairs.xlsx]SEM!R375C6</stp>
        <tr r="F375" s="3"/>
      </tp>
      <tp t="s">
        <v>Banks</v>
        <stp/>
        <stp>##V3_BDPV12</stp>
        <stp>XS1998799792 Corp</stp>
        <stp>INDUSTRY_GROUP</stp>
        <stp>[regression 01 - interest pairs.xlsx]SEM!R348C6</stp>
        <tr r="F348" s="3"/>
      </tp>
      <tp t="s">
        <v>Debt Fund</v>
        <stp/>
        <stp>##V3_BDPV12</stp>
        <stp>IE0032523478 Equity</stp>
        <stp>INDUSTRY_GROUP</stp>
        <stp>[regression 01 - interest pairs.xlsx]SEM!R127C6</stp>
        <tr r="F127" s="3"/>
      </tp>
      <tp t="s">
        <v>SOLVAY FIN</v>
        <stp/>
        <stp>##V3_BDPV12</stp>
        <stp>XS1323897725 Corp</stp>
        <stp>short_name</stp>
        <stp>[regression 01 - interest pairs.xlsx]main!R6C5</stp>
        <tr r="E6" s="1"/>
      </tp>
      <tp t="s">
        <v>15/06/2025</v>
        <stp/>
        <stp>##V3_BDPV12</stp>
        <stp>XS1998799792 Corp</stp>
        <stp>nxt_call_dt</stp>
        <stp>[regression 01 - interest pairs.xlsx]SEM!R395C8</stp>
        <tr r="H395" s="3"/>
      </tp>
      <tp t="s">
        <v>22/01/2029</v>
        <stp/>
        <stp>##V3_BDPV12</stp>
        <stp>FR0011700293 Corp</stp>
        <stp>nxt_call_dt</stp>
        <stp>[regression 01 - interest pairs.xlsx]SEM!R174C8</stp>
        <tr r="H174" s="3"/>
      </tp>
      <tp t="s">
        <v>Banks</v>
        <stp/>
        <stp>##V3_BDPV12</stp>
        <stp>USF1R15XK367 Corp</stp>
        <stp>INDUSTRY_GROUP</stp>
        <stp>[regression 01 - interest pairs.xlsx]SEM!R354C6</stp>
        <tr r="F354" s="3"/>
      </tp>
      <tp t="s">
        <v>18/12/2024</v>
        <stp/>
        <stp>##V3_BDPV12</stp>
        <stp>XS1076957700 Corp</stp>
        <stp>nxt_call_dt</stp>
        <stp>[regression 01 - interest pairs.xlsx]SEM!R402C8</stp>
        <tr r="H402" s="3"/>
      </tp>
      <tp t="s">
        <v>15/10/2021</v>
        <stp/>
        <stp>##V3_BDPV12</stp>
        <stp>XS1425367494 Corp</stp>
        <stp>nxt_call_dt</stp>
        <stp>[regression 01 - interest pairs.xlsx]SEM!R361C8</stp>
        <tr r="H361" s="3"/>
      </tp>
      <tp t="s">
        <v>23/03/2028</v>
        <stp/>
        <stp>##V3_BDPV12</stp>
        <stp>US404280BP39 Corp</stp>
        <stp>nxt_call_dt</stp>
        <stp>[regression 01 - interest pairs.xlsx]SEM!R365C8</stp>
        <tr r="H365" s="3"/>
      </tp>
      <tp t="s">
        <v>EDF 5 3/8 PERP</v>
        <stp/>
        <stp>##V3_BDPV12</stp>
        <stp>EJ516233 Corp</stp>
        <stp>security name</stp>
        <stp>[regression 01 - interest pairs.xlsx]bbgWrksht!R2C6</stp>
        <tr r="F2" s="5"/>
      </tp>
      <tp t="s">
        <v>KPN 7 03/28/73</v>
        <stp/>
        <stp>##V3_BDPV12</stp>
        <stp>EJ606316 Corp</stp>
        <stp>security name</stp>
        <stp>[regression 01 - interest pairs.xlsx]bbgWrksht!R2C6</stp>
        <tr r="F2" s="5"/>
      </tp>
      <tp t="s">
        <v>SOFTBK 6 7/8 PERP</v>
        <stp/>
        <stp>##V3_BDPV12</stp>
        <stp>AO262515 Corp</stp>
        <stp>security name</stp>
        <stp>[regression 01 - interest pairs.xlsx]bbgWrksht!R2C6</stp>
        <tr r="F2" s="5"/>
      </tp>
      <tp t="s">
        <v>EDF 6 PERP</v>
        <stp/>
        <stp>##V3_BDPV12</stp>
        <stp>EJ516173 Corp</stp>
        <stp>security name</stp>
        <stp>[regression 01 - interest pairs.xlsx]bbgWrksht!R2C6</stp>
        <tr r="F2" s="5"/>
      </tp>
      <tp t="s">
        <v>SOFTBK 6 PERP</v>
        <stp/>
        <stp>##V3_BDPV12</stp>
        <stp>AO262498 Corp</stp>
        <stp>security name</stp>
        <stp>[regression 01 - interest pairs.xlsx]bbgWrksht!R2C6</stp>
        <tr r="F2" s="5"/>
      </tp>
      <tp t="s">
        <v>ERFFP 4 7/8 PERP</v>
        <stp/>
        <stp>##V3_BDPV12</stp>
        <stp>EK856946 Corp</stp>
        <stp>security name</stp>
        <stp>[regression 01 - interest pairs.xlsx]bbgWrksht!R2C6</stp>
        <tr r="F2" s="5"/>
      </tp>
      <tp t="s">
        <v>VOD 4.2 10/03/78</v>
        <stp/>
        <stp>##V3_BDPV12</stp>
        <stp>AU692498 Corp</stp>
        <stp>security name</stp>
        <stp>[regression 01 - interest pairs.xlsx]bbgWrksht!R2C6</stp>
        <tr r="F2" s="5"/>
      </tp>
      <tp t="s">
        <v>CPIPGR 4 3/8 PERP</v>
        <stp/>
        <stp>##V3_BDPV12</stp>
        <stp>AS322477 Corp</stp>
        <stp>security name</stp>
        <stp>[regression 01 - interest pairs.xlsx]bbgWrksht!R2C6</stp>
        <tr r="F2" s="5"/>
      </tp>
      <tp t="s">
        <v>Electric</v>
        <stp/>
        <stp>##V3_BDPV12</stp>
        <stp>FR0011401751 Corp</stp>
        <stp>INDUSTRY_GROUP</stp>
        <stp>[regression 01 - interest pairs.xlsx]SEM!R111C6</stp>
        <tr r="F111" s="3"/>
      </tp>
      <tp t="s">
        <v>Banks</v>
        <stp/>
        <stp>##V3_BDPV12</stp>
        <stp>XS1497755360 Corp</stp>
        <stp>INDUSTRY_GROUP</stp>
        <stp>[regression 01 - interest pairs.xlsx]SEM!R372C6</stp>
        <tr r="F372" s="3"/>
      </tp>
      <tp t="s">
        <v>Media</v>
        <stp/>
        <stp>##V3_BDPV12</stp>
        <stp>XS1222594472 Corp</stp>
        <stp>INDUSTRY_GROUP</stp>
        <stp>[regression 01 - interest pairs.xlsx]SEM!R100C6</stp>
        <tr r="F100" s="3"/>
      </tp>
      <tp t="s">
        <v>Banks</v>
        <stp/>
        <stp>##V3_BDPV12</stp>
        <stp>XS2046625765 Corp</stp>
        <stp>INDUSTRY_GROUP</stp>
        <stp>[regression 01 - interest pairs.xlsx]SEM!R427C6</stp>
        <tr r="F427" s="3"/>
      </tp>
      <tp t="s">
        <v>Banks</v>
        <stp/>
        <stp>##V3_BDPV12</stp>
        <stp>XS2122174415 Corp</stp>
        <stp>INDUSTRY_GROUP</stp>
        <stp>[regression 01 - interest pairs.xlsx]SEM!R370C6</stp>
        <tr r="F370" s="3"/>
      </tp>
      <tp t="s">
        <v>02/04/2025</v>
        <stp/>
        <stp>##V3_BDPV12</stp>
        <stp>CH0537261858 Corp</stp>
        <stp>nxt_call_dt</stp>
        <stp>[regression 01 - interest pairs.xlsx]SEM!R71C8</stp>
        <tr r="H71" s="3"/>
      </tp>
      <tp t="s">
        <v>01/06/2026</v>
        <stp/>
        <stp>##V3_BDPV12</stp>
        <stp>CH0336602930 Corp</stp>
        <stp>nxt_call_dt</stp>
        <stp>[regression 01 - interest pairs.xlsx]SEM!R91C8</stp>
        <tr r="H91" s="3"/>
      </tp>
      <tp t="s">
        <v>Oil&amp;Gas</v>
        <stp/>
        <stp>##V3_BDPV12</stp>
        <stp>XS1294342792 Corp</stp>
        <stp>INDUSTRY_GROUP</stp>
        <stp>[regression 01 - interest pairs.xlsx]SEM!R135C6</stp>
        <tr r="F135" s="3"/>
      </tp>
      <tp t="e">
        <v>#N/A</v>
        <stp/>
        <stp>##V3_BDPV12</stp>
        <stp xml:space="preserve">USF22797RT78_JP_REPO </stp>
        <stp>final_maturity</stp>
        <stp>[regression 01 - interest pairs.xlsx]SEM!R193C9</stp>
        <tr r="I193" s="3"/>
      </tp>
      <tp t="s">
        <v>Electric</v>
        <stp/>
        <stp>##V3_BDPV12</stp>
        <stp>FR0011700293 Corp</stp>
        <stp>INDUSTRY_GROUP</stp>
        <stp>[regression 01 - interest pairs.xlsx]SEM!R174C6</stp>
        <tr r="F174" s="3"/>
      </tp>
      <tp t="e">
        <v>#N/A</v>
        <stp/>
        <stp>##V3_BDPV12</stp>
        <stp xml:space="preserve">BE6285455497_JP_REPO </stp>
        <stp>short_name</stp>
        <stp>[regression 01 - interest pairs.xlsx]SEM!R189C5</stp>
        <tr r="E189" s="3"/>
      </tp>
      <tp t="s">
        <v>#N/A Field Not Applicable</v>
        <stp/>
        <stp>##V3_BDPV12</stp>
        <stp>RPM0 Curncy</stp>
        <stp>nxt_call_dt</stp>
        <stp>[regression 01 - interest pairs.xlsx]SEM!R317C8</stp>
        <tr r="H317" s="3"/>
      </tp>
      <tp t="e">
        <v>#N/A</v>
        <stp/>
        <stp>##V3_BDPV12</stp>
        <stp xml:space="preserve">DE000A169NC2_JP_REPO </stp>
        <stp>short_name</stp>
        <stp>[regression 01 - interest pairs.xlsx]SEM!R220C5</stp>
        <tr r="E220" s="3"/>
      </tp>
      <tp t="s">
        <v>Electric</v>
        <stp/>
        <stp>##V3_BDPV12</stp>
        <stp>XS2014382845 Corp</stp>
        <stp>INDUSTRY_GROUP</stp>
        <stp>[regression 01 - interest pairs.xlsx]SEM!R9C6</stp>
        <tr r="F9" s="3"/>
      </tp>
      <tp t="s">
        <v>14/06/2027</v>
        <stp/>
        <stp>##V3_BDPV12</stp>
        <stp>XS1629774230 Corp</stp>
        <stp>nxt_call_dt</stp>
        <stp>[regression 01 - interest pairs.xlsx]SEM!R168C8</stp>
        <tr r="H168" s="3"/>
      </tp>
      <tp t="s">
        <v>22/01/2029</v>
        <stp/>
        <stp>##V3_BDPV12</stp>
        <stp>FR0011700293 Corp</stp>
        <stp>nxt_call_dt</stp>
        <stp>[regression 01 - interest pairs.xlsx]SEM!R113C8</stp>
        <tr r="H113" s="3"/>
      </tp>
      <tp t="s">
        <v>Banks</v>
        <stp/>
        <stp>##V3_BDPV12</stp>
        <stp>USF43628B413 Corp</stp>
        <stp>INDUSTRY_GROUP</stp>
        <stp>[regression 01 - interest pairs.xlsx]SEM!R383C6</stp>
        <tr r="F383" s="3"/>
      </tp>
      <tp t="e">
        <v>#N/A</v>
        <stp/>
        <stp>##V3_BDPV12</stp>
        <stp xml:space="preserve">US92857WBQ24_JP_REPO </stp>
        <stp>final_maturity</stp>
        <stp>[regression 01 - interest pairs.xlsx]SEM!R313C9</stp>
        <tr r="I313" s="3"/>
      </tp>
      <tp t="s">
        <v>30/03/2025</v>
        <stp/>
        <stp>##V3_BDPV12</stp>
        <stp>US404280AT69 Corp</stp>
        <stp>nxt_call_dt</stp>
        <stp>[regression 01 - interest pairs.xlsx]SEM!R367C8</stp>
        <tr r="H367" s="3"/>
      </tp>
      <tp t="e">
        <v>#N/A</v>
        <stp/>
        <stp>##V3_BDPV12</stp>
        <stp xml:space="preserve">DE000A2YNZY4_JP_REPO </stp>
        <stp>nxt_call_dt</stp>
        <stp>[regression 01 - interest pairs.xlsx]SEM!R219C8</stp>
        <tr r="H219" s="3"/>
      </tp>
      <tp t="s">
        <v>27/09/2025</v>
        <stp/>
        <stp>##V3_BDPV12</stp>
        <stp>US539439AU36 Corp</stp>
        <stp>nxt_call_dt</stp>
        <stp>[regression 01 - interest pairs.xlsx]SEM!R418C8</stp>
        <tr r="H418" s="3"/>
      </tp>
      <tp t="s">
        <v>29/12/2025</v>
        <stp/>
        <stp>##V3_BDPV12</stp>
        <stp>XS1877860533 Corp</stp>
        <stp>nxt_call_dt</stp>
        <stp>[regression 01 - interest pairs.xlsx]SEM!R377C8</stp>
        <tr r="H377" s="3"/>
      </tp>
      <tp t="s">
        <v>Banks</v>
        <stp/>
        <stp>##V3_BDPV12</stp>
        <stp>FR0013508512 Corp</stp>
        <stp>INDUSTRY_GROUP</stp>
        <stp>[regression 01 - interest pairs.xlsx]SEM!R6C6</stp>
        <tr r="F6" s="3"/>
      </tp>
      <tp t="s">
        <v>03/06/2024</v>
        <stp/>
        <stp>##V3_BDPV12</stp>
        <stp>XS1323897725 Corp</stp>
        <stp>nxt_call_dt</stp>
        <stp>[regression 01 - interest pairs.xlsx]SEM!R146C8</stp>
        <tr r="H146" s="3"/>
      </tp>
      <tp t="s">
        <v>VW 4 5/8 PERP</v>
        <stp/>
        <stp>##V3_BDPV12</stp>
        <stp>EK131372 Corp</stp>
        <stp>security name</stp>
        <stp>[regression 01 - interest pairs.xlsx]bbgWrksht!R2C6</stp>
        <tr r="F2" s="5"/>
      </tp>
      <tp t="s">
        <v>VW 3 3/4 PERP</v>
        <stp/>
        <stp>##V3_BDPV12</stp>
        <stp>EK131366 Corp</stp>
        <stp>security name</stp>
        <stp>[regression 01 - interest pairs.xlsx]bbgWrksht!R2C6</stp>
        <tr r="F2" s="5"/>
      </tp>
      <tp t="s">
        <v>ORAFP 5 7/8 PERP</v>
        <stp/>
        <stp>##V3_BDPV12</stp>
        <stp>EK041241 Corp</stp>
        <stp>security name</stp>
        <stp>[regression 01 - interest pairs.xlsx]bbgWrksht!R2C6</stp>
        <tr r="F2" s="5"/>
      </tp>
      <tp t="s">
        <v>ORAFP 5 1/4 PERP</v>
        <stp/>
        <stp>##V3_BDPV12</stp>
        <stp>EK041235 Corp</stp>
        <stp>security name</stp>
        <stp>[regression 01 - interest pairs.xlsx]bbgWrksht!R2C6</stp>
        <tr r="F2" s="5"/>
      </tp>
      <tp t="s">
        <v>COFP 3.992 PERP</v>
        <stp/>
        <stp>##V3_BDPV12</stp>
        <stp>EJ891119 Corp</stp>
        <stp>security name</stp>
        <stp>[regression 01 - interest pairs.xlsx]bbgWrksht!R2C6</stp>
        <tr r="F2" s="5"/>
      </tp>
      <tp t="s">
        <v>VW 5 1/8 PERP</v>
        <stp/>
        <stp>##V3_BDPV12</stp>
        <stp>EJ811600 Corp</stp>
        <stp>security name</stp>
        <stp>[regression 01 - interest pairs.xlsx]bbgWrksht!R2C6</stp>
        <tr r="F2" s="5"/>
      </tp>
      <tp t="s">
        <v>VW 2 1/2 PERP</v>
        <stp/>
        <stp>##V3_BDPV12</stp>
        <stp>EK811633 Corp</stp>
        <stp>security name</stp>
        <stp>[regression 01 - interest pairs.xlsx]bbgWrksht!R2C6</stp>
        <tr r="F2" s="5"/>
      </tp>
      <tp t="s">
        <v>VW 3 1/2 PERP</v>
        <stp/>
        <stp>##V3_BDPV12</stp>
        <stp>EK811579 Corp</stp>
        <stp>security name</stp>
        <stp>[regression 01 - interest pairs.xlsx]bbgWrksht!R2C6</stp>
        <tr r="F2" s="5"/>
      </tp>
      <tp t="s">
        <v>BAYNGR 3 3/4 07/01/74</v>
        <stp/>
        <stp>##V3_BDPV12</stp>
        <stp>DE000A11QR73 Corp</stp>
        <stp>security_name</stp>
        <stp>[regression 01 - interest pairs.xlsx]main!R22C7</stp>
        <tr r="G22" s="1"/>
      </tp>
      <tp t="s">
        <v>SEVFP 2 1/2 PERP</v>
        <stp/>
        <stp>##V3_BDPV12</stp>
        <stp>EK821917 Corp</stp>
        <stp>security name</stp>
        <stp>[regression 01 - interest pairs.xlsx]bbgWrksht!R2C6</stp>
        <tr r="F2" s="5"/>
      </tp>
      <tp t="s">
        <v>N</v>
        <stp/>
        <stp>##V3_BDPV12</stp>
        <stp>XS2154419118 Corp</stp>
        <stp>callable</stp>
        <stp>[regression 01 - interest pairs.xlsx]SEM!R2C7</stp>
        <tr r="G2" s="3"/>
      </tp>
      <tp t="s">
        <v>TOTAL 1 3/4 PERP</v>
        <stp/>
        <stp>##V3_BDPV12</stp>
        <stp>AX895488 Corp</stp>
        <stp>security name</stp>
        <stp>[regression 01 - interest pairs.xlsx]bbgWrksht!R2C6</stp>
        <tr r="F2" s="5"/>
      </tp>
      <tp t="s">
        <v>EDPPL 4.496 04/30/79</v>
        <stp/>
        <stp>##V3_BDPV12</stp>
        <stp>AW875570 Corp</stp>
        <stp>security name</stp>
        <stp>[regression 01 - interest pairs.xlsx]bbgWrksht!R2C6</stp>
        <tr r="F2" s="5"/>
      </tp>
      <tp t="s">
        <v>SOLBBB 4 1/4 PERP</v>
        <stp/>
        <stp>##V3_BDPV12</stp>
        <stp>AV915324 Corp</stp>
        <stp>security name</stp>
        <stp>[regression 01 - interest pairs.xlsx]bbgWrksht!R2C6</stp>
        <tr r="F2" s="5"/>
      </tp>
      <tp t="s">
        <v>TOTAL 3 7/8 PERP</v>
        <stp/>
        <stp>##V3_BDPV12</stp>
        <stp>LW068019 Corp</stp>
        <stp>security name</stp>
        <stp>[regression 01 - interest pairs.xlsx]bbgWrksht!R2C6</stp>
        <tr r="F2" s="5"/>
      </tp>
      <tp t="s">
        <v>Oil&amp;Gas</v>
        <stp/>
        <stp>##V3_BDPV12</stp>
        <stp>XS1294343337 Corp</stp>
        <stp>INDUSTRY_GROUP</stp>
        <stp>[regression 01 - interest pairs.xlsx]SEM!R136C6</stp>
        <tr r="F136" s="3"/>
      </tp>
      <tp t="s">
        <v>Telecommunications</v>
        <stp/>
        <stp>##V3_BDPV12</stp>
        <stp>XS1795406575 Corp</stp>
        <stp>INDUSTRY_GROUP</stp>
        <stp>[regression 01 - interest pairs.xlsx]SEM!R151C6</stp>
        <tr r="F151" s="3"/>
      </tp>
      <tp t="s">
        <v>Banks</v>
        <stp/>
        <stp>##V3_BDPV12</stp>
        <stp>XS1884698256 Corp</stp>
        <stp>INDUSTRY_GROUP</stp>
        <stp>[regression 01 - interest pairs.xlsx]SEM!R407C6</stp>
        <tr r="F407" s="3"/>
      </tp>
      <tp t="s">
        <v>Real Estate</v>
        <stp/>
        <stp>##V3_BDPV12</stp>
        <stp>XS2010037765 Corp</stp>
        <stp>INDUSTRY_GROUP</stp>
        <stp>[regression 01 - interest pairs.xlsx]SEM!R126C6</stp>
        <tr r="F126" s="3"/>
      </tp>
      <tp t="s">
        <v>Mining</v>
        <stp/>
        <stp>##V3_BDPV12</stp>
        <stp>XS1309436910 Corp</stp>
        <stp>INDUSTRY_GROUP</stp>
        <stp>[regression 01 - interest pairs.xlsx]SEM!R101C6</stp>
        <tr r="F101" s="3"/>
      </tp>
      <tp t="s">
        <v>Gas</v>
        <stp/>
        <stp>##V3_BDPV12</stp>
        <stp>XS1216020161 Corp</stp>
        <stp>INDUSTRY_GROUP</stp>
        <stp>[regression 01 - interest pairs.xlsx]SEM!R106C6</stp>
        <tr r="F106" s="3"/>
      </tp>
      <tp t="s">
        <v>Gas</v>
        <stp/>
        <stp>##V3_BDPV12</stp>
        <stp>XS1216019585 Corp</stp>
        <stp>INDUSTRY_GROUP</stp>
        <stp>[regression 01 - interest pairs.xlsx]SEM!R172C6</stp>
        <tr r="F172" s="3"/>
      </tp>
      <tp t="s">
        <v>Electric</v>
        <stp/>
        <stp>##V3_BDPV12</stp>
        <stp>FR0011700293 Corp</stp>
        <stp>INDUSTRY_GROUP</stp>
        <stp>[regression 01 - interest pairs.xlsx]SEM!R113C6</stp>
        <tr r="F113" s="3"/>
      </tp>
      <tp t="s">
        <v>#N/A Field Not Applicable</v>
        <stp/>
        <stp>##V3_BDPV12</stp>
        <stp>RPM0 Curncy</stp>
        <stp>nxt_call_dt</stp>
        <stp>[regression 01 - interest pairs.xlsx]SEM!R340C8</stp>
        <tr r="H340" s="3"/>
      </tp>
      <tp t="s">
        <v>23/03/2023</v>
        <stp/>
        <stp>##V3_BDPV12</stp>
        <stp>US404280BN80 Corp</stp>
        <stp>nxt_call_dt</stp>
        <stp>[regression 01 - interest pairs.xlsx]SEM!R408C8</stp>
        <tr r="H408" s="3"/>
      </tp>
      <tp t="s">
        <v>24/02/2025</v>
        <stp/>
        <stp>##V3_BDPV12</stp>
        <stp>XS2000719992 Corp</stp>
        <stp>nxt_call_dt</stp>
        <stp>[regression 01 - interest pairs.xlsx]SEM!R120C8</stp>
        <tr r="H120" s="3"/>
      </tp>
      <tp t="s">
        <v>Beverages</v>
        <stp/>
        <stp>##V3_BDPV12</stp>
        <stp>BE6320935271 Corp</stp>
        <stp>INDUSTRY_GROUP</stp>
        <stp>[regression 01 - interest pairs.xlsx]SEM!R4C6</stp>
        <tr r="F4" s="3"/>
      </tp>
      <tp t="s">
        <v>17/09/2024</v>
        <stp/>
        <stp>##V3_BDPV12</stp>
        <stp>US404280AS86 Corp</stp>
        <stp>nxt_call_dt</stp>
        <stp>[regression 01 - interest pairs.xlsx]SEM!R368C8</stp>
        <tr r="H368" s="3"/>
      </tp>
      <tp t="e">
        <v>#N/A</v>
        <stp/>
        <stp>##V3_BDPV12</stp>
        <stp xml:space="preserve">US404280BP39_JP_REPO </stp>
        <stp>final_maturity</stp>
        <stp>[regression 01 - interest pairs.xlsx]SEM!R254C9</stp>
        <tr r="I254" s="3"/>
      </tp>
      <tp t="s">
        <v>07/02/2022</v>
        <stp/>
        <stp>##V3_BDPV12</stp>
        <stp>XS1028597315 Corp</stp>
        <stp>nxt_call_dt</stp>
        <stp>[regression 01 - interest pairs.xlsx]SEM!R139C8</stp>
        <tr r="H139" s="3"/>
      </tp>
      <tp t="s">
        <v>VLVY 4.2 06/10/75</v>
        <stp/>
        <stp>##V3_BDPV12</stp>
        <stp>EK640250 Corp</stp>
        <stp>security name</stp>
        <stp>[regression 01 - interest pairs.xlsx]bbgWrksht!R2C6</stp>
        <tr r="F2" s="5"/>
      </tp>
      <tp t="s">
        <v>SSELN 2 3/8 PERP</v>
        <stp/>
        <stp>##V3_BDPV12</stp>
        <stp>EK770296 Corp</stp>
        <stp>security name</stp>
        <stp>[regression 01 - interest pairs.xlsx]bbgWrksht!R2C6</stp>
        <tr r="F2" s="5"/>
      </tp>
      <tp t="s">
        <v>ARNDTN 5 1/4 PERP</v>
        <stp/>
        <stp>##V3_BDPV12</stp>
        <stp>AN964724 Corp</stp>
        <stp>security name</stp>
        <stp>[regression 01 - interest pairs.xlsx]bbgWrksht!R2C6</stp>
        <tr r="F2" s="5"/>
      </tp>
      <tp t="s">
        <v>ENELIM 5.451 01/10/74</v>
        <stp/>
        <stp>##V3_BDPV12</stp>
        <stp>EJ670730 Corp</stp>
        <stp>security name</stp>
        <stp>[regression 01 - interest pairs.xlsx]bbgWrksht!R2C6</stp>
        <tr r="F2" s="5"/>
      </tp>
      <tp t="s">
        <v>SSELN 4 3/4 09/16/77</v>
        <stp/>
        <stp>##V3_BDPV12</stp>
        <stp>AM714338 Corp</stp>
        <stp>security name</stp>
        <stp>[regression 01 - interest pairs.xlsx]bbgWrksht!R2C6</stp>
        <tr r="F2" s="5"/>
      </tp>
      <tp t="s">
        <v>BAYNGR 3 3/4 07/01/74</v>
        <stp/>
        <stp>##V3_BDPV12</stp>
        <stp>DE000A11QR73 Corp</stp>
        <stp>security_name</stp>
        <stp>[regression 01 - interest pairs.xlsx]main!R23C7</stp>
        <tr r="G23" s="1"/>
      </tp>
      <tp t="s">
        <v>EDF 5 1/4 PERP</v>
        <stp/>
        <stp>##V3_BDPV12</stp>
        <stp>EJ530879 Corp</stp>
        <stp>security name</stp>
        <stp>[regression 01 - interest pairs.xlsx]bbgWrksht!R2C6</stp>
        <tr r="F2" s="5"/>
      </tp>
      <tp t="s">
        <v>VW 3 3/8 PERP</v>
        <stp/>
        <stp>##V3_BDPV12</stp>
        <stp>AT214421 Corp</stp>
        <stp>security name</stp>
        <stp>[regression 01 - interest pairs.xlsx]bbgWrksht!R2C6</stp>
        <tr r="F2" s="5"/>
      </tp>
      <tp t="s">
        <v>VW 4 5/8 PERP</v>
        <stp/>
        <stp>##V3_BDPV12</stp>
        <stp>AT214434 Corp</stp>
        <stp>security name</stp>
        <stp>[regression 01 - interest pairs.xlsx]bbgWrksht!R2C6</stp>
        <tr r="F2" s="5"/>
      </tp>
      <tp t="s">
        <v>VOD 4 7/8 10/03/78</v>
        <stp/>
        <stp>##V3_BDPV12</stp>
        <stp>AU654475 Corp</stp>
        <stp>security name</stp>
        <stp>[regression 01 - interest pairs.xlsx]bbgWrksht!R2C6</stp>
        <tr r="F2" s="5"/>
      </tp>
      <tp t="s">
        <v>VOD 3.1 01/03/79</v>
        <stp/>
        <stp>##V3_BDPV12</stp>
        <stp>AU654481 Corp</stp>
        <stp>security name</stp>
        <stp>[regression 01 - interest pairs.xlsx]bbgWrksht!R2C6</stp>
        <tr r="F2" s="5"/>
      </tp>
      <tp t="s">
        <v>VOD 6 1/4 10/03/78</v>
        <stp/>
        <stp>##V3_BDPV12</stp>
        <stp>AU654357 Corp</stp>
        <stp>security name</stp>
        <stp>[regression 01 - interest pairs.xlsx]bbgWrksht!R2C6</stp>
        <tr r="F2" s="5"/>
      </tp>
      <tp t="s">
        <v>TELEFO 2 5/8 PERP</v>
        <stp/>
        <stp>##V3_BDPV12</stp>
        <stp>AQ234625 Corp</stp>
        <stp>security name</stp>
        <stp>[regression 01 - interest pairs.xlsx]bbgWrksht!R2C6</stp>
        <tr r="F2" s="5"/>
      </tp>
      <tp t="s">
        <v>REITS</v>
        <stp/>
        <stp>##V3_BDPV12</stp>
        <stp>FR0013330529 Corp</stp>
        <stp>INDUSTRY_GROUP</stp>
        <stp>[regression 01 - interest pairs.xlsx]SEM!R157C6</stp>
        <tr r="F157" s="3"/>
      </tp>
      <tp t="s">
        <v>Banks</v>
        <stp/>
        <stp>##V3_BDPV12</stp>
        <stp>XS1952091202 Corp</stp>
        <stp>INDUSTRY_GROUP</stp>
        <stp>[regression 01 - interest pairs.xlsx]SEM!R380C6</stp>
        <tr r="F380" s="3"/>
      </tp>
      <tp t="s">
        <v>Electric</v>
        <stp/>
        <stp>##V3_BDPV12</stp>
        <stp>XS1713463559 Corp</stp>
        <stp>INDUSTRY_GROUP</stp>
        <stp>[regression 01 - interest pairs.xlsx]SEM!R176C6</stp>
        <tr r="F176" s="3"/>
      </tp>
      <tp t="s">
        <v>Electric</v>
        <stp/>
        <stp>##V3_BDPV12</stp>
        <stp>XS1254119750 Corp</stp>
        <stp>INDUSTRY_GROUP</stp>
        <stp>[regression 01 - interest pairs.xlsx]SEM!R143C6</stp>
        <tr r="F143" s="3"/>
      </tp>
      <tp t="s">
        <v>Pharmaceuticals</v>
        <stp/>
        <stp>##V3_BDPV12</stp>
        <stp>XS1152338072 Corp</stp>
        <stp>INDUSTRY_GROUP</stp>
        <stp>[regression 01 - interest pairs.xlsx]SEM!R132C6</stp>
        <tr r="F132" s="3"/>
      </tp>
      <tp t="s">
        <v>Real Estate</v>
        <stp/>
        <stp>##V3_BDPV12</stp>
        <stp>XS2010037765 Corp</stp>
        <stp>INDUSTRY_GROUP</stp>
        <stp>[regression 01 - interest pairs.xlsx]SEM!R177C6</stp>
        <tr r="F177" s="3"/>
      </tp>
      <tp t="s">
        <v>Banks</v>
        <stp/>
        <stp>##V3_BDPV12</stp>
        <stp>XS1425367494 Corp</stp>
        <stp>INDUSTRY_GROUP</stp>
        <stp>[regression 01 - interest pairs.xlsx]SEM!R361C6</stp>
        <tr r="F361" s="3"/>
      </tp>
      <tp t="s">
        <v>Electric</v>
        <stp/>
        <stp>##V3_BDPV12</stp>
        <stp>XS1890845875 Corp</stp>
        <stp>INDUSTRY_GROUP</stp>
        <stp>[regression 01 - interest pairs.xlsx]SEM!R128C6</stp>
        <tr r="F128" s="3"/>
      </tp>
    </main>
    <main first="bofaddin.rtdserver">
      <tp t="e">
        <v>#N/A</v>
        <stp/>
        <stp>BDH|11203522555814859296</stp>
        <tr r="G9" s="2"/>
      </tp>
    </main>
    <main first="bloomberg.rtd">
      <tp t="e">
        <v>#N/A</v>
        <stp/>
        <stp>##V3_BDPV12</stp>
        <stp xml:space="preserve">CH0400441280_JP_REPO </stp>
        <stp>short_name</stp>
        <stp>[regression 01 - interest pairs.xlsx]SEM!R301C5</stp>
        <tr r="E301" s="3"/>
      </tp>
      <tp t="s">
        <v>08/07/2023</v>
        <stp/>
        <stp>##V3_BDPV12</stp>
        <stp>XS1788973573 Corp</stp>
        <stp>nxt_call_dt</stp>
        <stp>[regression 01 - interest pairs.xlsx]SEM!R170C8</stp>
        <tr r="H170" s="3"/>
      </tp>
      <tp t="s">
        <v>22/05/2027</v>
        <stp/>
        <stp>##V3_BDPV12</stp>
        <stp>US404280BL25 Corp</stp>
        <stp>nxt_call_dt</stp>
        <stp>[regression 01 - interest pairs.xlsx]SEM!R411C8</stp>
        <tr r="H411" s="3"/>
      </tp>
      <tp t="s">
        <v>01/06/2021</v>
        <stp/>
        <stp>##V3_BDPV12</stp>
        <stp>US404280BC26 Corp</stp>
        <stp>nxt_call_dt</stp>
        <stp>[regression 01 - interest pairs.xlsx]SEM!R391C8</stp>
        <tr r="H391" s="3"/>
      </tp>
      <tp t="s">
        <v>15/03/2022</v>
        <stp/>
        <stp>##V3_BDPV12</stp>
        <stp>XS1481041587 Corp</stp>
        <stp>nxt_call_dt</stp>
        <stp>[regression 01 - interest pairs.xlsx]SEM!R396C8</stp>
        <tr r="H396" s="3"/>
      </tp>
      <tp t="s">
        <v>23/03/2028</v>
        <stp/>
        <stp>##V3_BDPV12</stp>
        <stp>US404280BP39 Corp</stp>
        <stp>nxt_call_dt</stp>
        <stp>[regression 01 - interest pairs.xlsx]SEM!R390C8</stp>
        <tr r="H390" s="3"/>
      </tp>
      <tp t="s">
        <v>30/01/2024</v>
        <stp/>
        <stp>##V3_BDPV12</stp>
        <stp>PTEDPKOM0034 Corp</stp>
        <stp>nxt_call_dt</stp>
        <stp>[regression 01 - interest pairs.xlsx]SEM!R116C8</stp>
        <tr r="H116" s="3"/>
      </tp>
      <tp t="s">
        <v>15/09/2021</v>
        <stp/>
        <stp>##V3_BDPV12</stp>
        <stp>XS1014987355 Corp</stp>
        <stp>nxt_call_dt</stp>
        <stp>[regression 01 - interest pairs.xlsx]SEM!R122C8</stp>
        <tr r="H122" s="3"/>
      </tp>
      <tp t="s">
        <v>SSELN 3 5/8 09/16/77</v>
        <stp/>
        <stp>##V3_BDPV12</stp>
        <stp>AM717420 Corp</stp>
        <stp>security name</stp>
        <stp>[regression 01 - interest pairs.xlsx]bbgWrksht!R2C6</stp>
        <tr r="F2" s="5"/>
      </tp>
      <tp t="s">
        <v>ENGIFP 3 7/8 PERP</v>
        <stp/>
        <stp>##V3_BDPV12</stp>
        <stp>EK293278 Corp</stp>
        <stp>security name</stp>
        <stp>[regression 01 - interest pairs.xlsx]bbgWrksht!R2C6</stp>
        <tr r="F2" s="5"/>
      </tp>
      <tp t="s">
        <v>ORSTED 6 1/4 06/26/13</v>
        <stp/>
        <stp>##V3_BDPV12</stp>
        <stp>EJ723329 Corp</stp>
        <stp>security name</stp>
        <stp>[regression 01 - interest pairs.xlsx]bbgWrksht!R2C6</stp>
        <tr r="F2" s="5"/>
      </tp>
      <tp t="s">
        <v>ENELIM 8 3/4 09/24/73</v>
        <stp/>
        <stp>##V3_BDPV12</stp>
        <stp>EJ843360 Corp</stp>
        <stp>security name</stp>
        <stp>[regression 01 - interest pairs.xlsx]bbgWrksht!R2C6</stp>
        <tr r="F2" s="5"/>
      </tp>
      <tp t="s">
        <v>WIEAV 5 PERP</v>
        <stp/>
        <stp>##V3_BDPV12</stp>
        <stp>EK523297 Corp</stp>
        <stp>security name</stp>
        <stp>[regression 01 - interest pairs.xlsx]bbgWrksht!R2C6</stp>
        <tr r="F2" s="5"/>
      </tp>
      <tp t="s">
        <v>DBOERS 1 1/4 06/16/47</v>
        <stp/>
        <stp>##V3_BDPV12</stp>
        <stp>BJ924355 Corp</stp>
        <stp>security name</stp>
        <stp>[regression 01 - interest pairs.xlsx]bbgWrksht!R2C6</stp>
        <tr r="F2" s="5"/>
      </tp>
      <tp t="s">
        <v>REPSM 3 7/8 PERP</v>
        <stp/>
        <stp>##V3_BDPV12</stp>
        <stp>EK803079 Corp</stp>
        <stp>security name</stp>
        <stp>[regression 01 - interest pairs.xlsx]bbgWrksht!R2C6</stp>
        <tr r="F2" s="5"/>
      </tp>
      <tp t="s">
        <v>REPSM 3 3/4 PERP</v>
        <stp/>
        <stp>##V3_BDPV12</stp>
        <stp>BJ814648 Corp</stp>
        <stp>security name</stp>
        <stp>[regression 01 - interest pairs.xlsx]bbgWrksht!R2C6</stp>
        <tr r="F2" s="5"/>
      </tp>
      <tp t="s">
        <v>GYCGR 3 3/4 PERP</v>
        <stp/>
        <stp>##V3_BDPV12</stp>
        <stp>EK753416 Corp</stp>
        <stp>security name</stp>
        <stp>[regression 01 - interest pairs.xlsx]bbgWrksht!R2C6</stp>
        <tr r="F2" s="5"/>
      </tp>
      <tp t="s">
        <v>SEVFP 3 PERP</v>
        <stp/>
        <stp>##V3_BDPV12</stp>
        <stp>EK323431 Corp</stp>
        <stp>security name</stp>
        <stp>[regression 01 - interest pairs.xlsx]bbgWrksht!R2C6</stp>
        <tr r="F2" s="5"/>
      </tp>
      <tp t="s">
        <v>TELEFO 5 7/8 PERP</v>
        <stp/>
        <stp>##V3_BDPV12</stp>
        <stp>EK143492 Corp</stp>
        <stp>security name</stp>
        <stp>[regression 01 - interest pairs.xlsx]bbgWrksht!R2C6</stp>
        <tr r="F2" s="5"/>
      </tp>
      <tp t="s">
        <v>ENELIM 6 5/8 09/15/76</v>
        <stp/>
        <stp>##V3_BDPV12</stp>
        <stp>EK013966 Corp</stp>
        <stp>security name</stp>
        <stp>[regression 01 - interest pairs.xlsx]bbgWrksht!R2C6</stp>
        <tr r="F2" s="5"/>
      </tp>
      <tp t="s">
        <v>ENELIM 5 01/15/75</v>
        <stp/>
        <stp>##V3_BDPV12</stp>
        <stp>EK013990 Corp</stp>
        <stp>security name</stp>
        <stp>[regression 01 - interest pairs.xlsx]bbgWrksht!R2C6</stp>
        <tr r="F2" s="5"/>
      </tp>
      <tp t="s">
        <v>Y</v>
        <stp/>
        <stp>##V3_BDPV12</stp>
        <stp>XS2014382845 Corp</stp>
        <stp>callable</stp>
        <stp>[regression 01 - interest pairs.xlsx]SEM!R9C7</stp>
        <tr r="G9" s="3"/>
      </tp>
      <tp t="s">
        <v>MRKGR 2 7/8 06/25/79</v>
        <stp/>
        <stp>##V3_BDPV12</stp>
        <stp>AZ207706 Corp</stp>
        <stp>security name</stp>
        <stp>[regression 01 - interest pairs.xlsx]bbgWrksht!R2C6</stp>
        <tr r="F2" s="5"/>
      </tp>
      <tp t="s">
        <v>ORSTED 2 1/4 11/24/17</v>
        <stp/>
        <stp>##V3_BDPV12</stp>
        <stp>AQ077157 Corp</stp>
        <stp>security name</stp>
        <stp>[regression 01 - interest pairs.xlsx]bbgWrksht!R2C6</stp>
        <tr r="F2" s="5"/>
      </tp>
      <tp t="s">
        <v>ECLEAR 2 5/8 04/11/48</v>
        <stp/>
        <stp>##V3_BDPV12</stp>
        <stp>AR887333 Corp</stp>
        <stp>security name</stp>
        <stp>[regression 01 - interest pairs.xlsx]bbgWrksht!R2C6</stp>
        <tr r="F2" s="5"/>
      </tp>
      <tp t="s">
        <v>#N/A Invalid Security</v>
        <stp/>
        <stp>##V3_BDPV12</stp>
        <stp xml:space="preserve">EURUSD CASH </stp>
        <stp>short_name</stp>
        <stp>[regression 01 - interest pairs.xlsx]SEM!R362C5</stp>
        <tr r="E362" s="3"/>
      </tp>
      <tp t="s">
        <v>ARNDTN 4 3/4 PERP</v>
        <stp/>
        <stp>##V3_BDPV12</stp>
        <stp>AZ207973 Corp</stp>
        <stp>security name</stp>
        <stp>[regression 01 - interest pairs.xlsx]bbgWrksht!R2C6</stp>
        <tr r="F2" s="5"/>
      </tp>
      <tp t="s">
        <v>REITS</v>
        <stp/>
        <stp>##V3_BDPV12</stp>
        <stp>FR0013330529 Corp</stp>
        <stp>INDUSTRY_GROUP</stp>
        <stp>[regression 01 - interest pairs.xlsx]SEM!R184C6</stp>
        <tr r="F184" s="3"/>
      </tp>
      <tp t="s">
        <v>Banks</v>
        <stp/>
        <stp>##V3_BDPV12</stp>
        <stp>XS1346815787 Corp</stp>
        <stp>INDUSTRY_GROUP</stp>
        <stp>[regression 01 - interest pairs.xlsx]SEM!R392C6</stp>
        <tr r="F392" s="3"/>
      </tp>
      <tp t="s">
        <v>Telecommunications</v>
        <stp/>
        <stp>##V3_BDPV12</stp>
        <stp>XS1795406658 Corp</stp>
        <stp>INDUSTRY_GROUP</stp>
        <stp>[regression 01 - interest pairs.xlsx]SEM!R150C6</stp>
        <tr r="F150" s="3"/>
      </tp>
      <tp t="s">
        <v>Telecommunications</v>
        <stp/>
        <stp>##V3_BDPV12</stp>
        <stp>XS2114413565 Corp</stp>
        <stp>INDUSTRY_GROUP</stp>
        <stp>[regression 01 - interest pairs.xlsx]SEM!R182C6</stp>
        <tr r="F182" s="3"/>
      </tp>
      <tp t="s">
        <v>Banks</v>
        <stp/>
        <stp>##V3_BDPV12</stp>
        <stp>ES0813211010 Corp</stp>
        <stp>INDUSTRY_GROUP</stp>
        <stp>[regression 01 - interest pairs.xlsx]SEM!R350C6</stp>
        <tr r="F350" s="3"/>
      </tp>
      <tp t="s">
        <v>Electric</v>
        <stp/>
        <stp>##V3_BDPV12</stp>
        <stp>FR0013310505 Corp</stp>
        <stp>INDUSTRY_GROUP</stp>
        <stp>[regression 01 - interest pairs.xlsx]SEM!R124C6</stp>
        <tr r="F124" s="3"/>
      </tp>
      <tp t="s">
        <v>ECLEAR 2 5/8 04/11/48</v>
        <stp/>
        <stp>##V3_BDPV12</stp>
        <stp>XS1797663967 Corp</stp>
        <stp>security_name</stp>
        <stp>[regression 01 - interest pairs.xlsx]historic!R8C7</stp>
        <tr r="G8" s="2"/>
      </tp>
      <tp t="s">
        <v>Auto Manufacturers</v>
        <stp/>
        <stp>##V3_BDPV12</stp>
        <stp>DE000A2YNZY4 Corp</stp>
        <stp>INDUSTRY_GROUP</stp>
        <stp>[regression 01 - interest pairs.xlsx]SEM!R14C6</stp>
        <tr r="F14" s="3"/>
      </tp>
      <tp t="s">
        <v>Banks</v>
        <stp/>
        <stp>##V3_BDPV12</stp>
        <stp>XS1956051145 Corp</stp>
        <stp>INDUSTRY_GROUP</stp>
        <stp>[regression 01 - interest pairs.xlsx]SEM!R414C6</stp>
        <tr r="F414" s="3"/>
      </tp>
      <tp t="s">
        <v>Auto Manufacturers</v>
        <stp/>
        <stp>##V3_BDPV12</stp>
        <stp>XS1629774230 Corp</stp>
        <stp>INDUSTRY_GROUP</stp>
        <stp>[regression 01 - interest pairs.xlsx]SEM!R168C6</stp>
        <tr r="F168" s="3"/>
      </tp>
      <tp t="s">
        <v>02/04/2025</v>
        <stp/>
        <stp>##V3_BDPV12</stp>
        <stp>CH0537261858 Corp</stp>
        <stp>nxt_call_dt</stp>
        <stp>[regression 01 - interest pairs.xlsx]SEM!R84C8</stp>
        <tr r="H84" s="3"/>
      </tp>
      <tp t="s">
        <v>Electric</v>
        <stp/>
        <stp>##V3_BDPV12</stp>
        <stp>FR0011401728 Corp</stp>
        <stp>INDUSTRY_GROUP</stp>
        <stp>[regression 01 - interest pairs.xlsx]SEM!R114C6</stp>
        <tr r="F114" s="3"/>
      </tp>
      <tp t="s">
        <v>Media</v>
        <stp/>
        <stp>##V3_BDPV12</stp>
        <stp>XS1222591023 Corp</stp>
        <stp>INDUSTRY_GROUP</stp>
        <stp>[regression 01 - interest pairs.xlsx]SEM!R171C6</stp>
        <tr r="F171" s="3"/>
      </tp>
      <tp t="s">
        <v>Oil&amp;Gas</v>
        <stp/>
        <stp>##V3_BDPV12</stp>
        <stp>XS1501167164 Corp</stp>
        <stp>INDUSTRY_GROUP</stp>
        <stp>[regression 01 - interest pairs.xlsx]SEM!R153C6</stp>
        <tr r="F153" s="3"/>
      </tp>
      <tp t="s">
        <v>Telecommunications</v>
        <stp/>
        <stp>##V3_BDPV12</stp>
        <stp>XS1888180996 Corp</stp>
        <stp>INDUSTRY_GROUP</stp>
        <stp>[regression 01 - interest pairs.xlsx]SEM!R162C6</stp>
        <tr r="F162" s="3"/>
      </tp>
      <tp t="s">
        <v>Banks</v>
        <stp/>
        <stp>##V3_BDPV12</stp>
        <stp>XS1076957700 Corp</stp>
        <stp>INDUSTRY_GROUP</stp>
        <stp>[regression 01 - interest pairs.xlsx]SEM!R402C6</stp>
        <tr r="F402" s="3"/>
      </tp>
      <tp t="s">
        <v>Electric</v>
        <stp/>
        <stp>##V3_BDPV12</stp>
        <stp>XS2113700921 Corp</stp>
        <stp>INDUSTRY_GROUP</stp>
        <stp>[regression 01 - interest pairs.xlsx]SEM!R7C6</stp>
        <tr r="F7" s="3"/>
      </tp>
      <tp t="s">
        <v>29/12/2026</v>
        <stp/>
        <stp>##V3_BDPV12</stp>
        <stp>XS2050933972 Corp</stp>
        <stp>nxt_call_dt</stp>
        <stp>[regression 01 - interest pairs.xlsx]SEM!R422C8</stp>
        <tr r="H422" s="3"/>
      </tp>
      <tp t="s">
        <v>05/01/2022</v>
        <stp/>
        <stp>##V3_BDPV12</stp>
        <stp>XS1498442521 Corp</stp>
        <stp>nxt_call_dt</stp>
        <stp>[regression 01 - interest pairs.xlsx]SEM!R119C8</stp>
        <tr r="H119" s="3"/>
      </tp>
      <tp t="s">
        <v>10/06/2020</v>
        <stp/>
        <stp>##V3_BDPV12</stp>
        <stp>XS1150673892 Corp</stp>
        <stp>nxt_call_dt</stp>
        <stp>[regression 01 - interest pairs.xlsx]SEM!R160C8</stp>
        <tr r="H160" s="3"/>
      </tp>
      <tp t="s">
        <v>05/01/2022</v>
        <stp/>
        <stp>##V3_BDPV12</stp>
        <stp>XS1405770907 Corp</stp>
        <stp>nxt_call_dt</stp>
        <stp>[regression 01 - interest pairs.xlsx]SEM!R118C8</stp>
        <tr r="H118" s="3"/>
      </tp>
      <tp t="s">
        <v>09/12/2021</v>
        <stp/>
        <stp>##V3_BDPV12</stp>
        <stp>XS1294342792 Corp</stp>
        <stp>nxt_call_dt</stp>
        <stp>[regression 01 - interest pairs.xlsx]SEM!R135C8</stp>
        <tr r="H135" s="3"/>
      </tp>
      <tp t="s">
        <v>Banks</v>
        <stp/>
        <stp>##V3_BDPV12</stp>
        <stp>USF1R15XL274 Corp</stp>
        <stp>INDUSTRY_GROUP</stp>
        <stp>[regression 01 - interest pairs.xlsx]SEM!R351C6</stp>
        <tr r="F351" s="3"/>
      </tp>
      <tp t="s">
        <v>15/10/2021</v>
        <stp/>
        <stp>##V3_BDPV12</stp>
        <stp>XS1425367494 Corp</stp>
        <stp>nxt_call_dt</stp>
        <stp>[regression 01 - interest pairs.xlsx]SEM!R405C8</stp>
        <tr r="H405" s="3"/>
      </tp>
      <tp t="s">
        <v>10/04/2025</v>
        <stp/>
        <stp>##V3_BDPV12</stp>
        <stp>XS1216019585 Corp</stp>
        <stp>nxt_call_dt</stp>
        <stp>[regression 01 - interest pairs.xlsx]SEM!R107C8</stp>
        <tr r="H107" s="3"/>
      </tp>
      <tp t="s">
        <v>22/01/2022</v>
        <stp/>
        <stp>##V3_BDPV12</stp>
        <stp>FR0011697010 Corp</stp>
        <stp>nxt_call_dt</stp>
        <stp>[regression 01 - interest pairs.xlsx]SEM!R109C8</stp>
        <tr r="H109" s="3"/>
      </tp>
      <tp t="s">
        <v>18/07/2029</v>
        <stp/>
        <stp>##V3_BDPV12</stp>
        <stp>XS2010039548 Corp</stp>
        <stp>nxt_call_dt</stp>
        <stp>[regression 01 - interest pairs.xlsx]SEM!R108C8</stp>
        <tr r="H108" s="3"/>
      </tp>
      <tp t="s">
        <v>20/04/2025</v>
        <stp/>
        <stp>##V3_BDPV12</stp>
        <stp>PTEDPLOM0017 Corp</stp>
        <stp>nxt_call_dt</stp>
        <stp>[regression 01 - interest pairs.xlsx]SEM!R115C8</stp>
        <tr r="H115" s="3"/>
      </tp>
      <tp t="s">
        <v>04/03/2169</v>
        <stp/>
        <stp>##V3_BDPV12</stp>
        <stp>BE6309987400 Corp</stp>
        <stp>calc_maturity</stp>
        <stp>[regression 01 - interest pairs.xlsx]main!R4C10</stp>
        <tr r="J4" s="1"/>
      </tp>
      <tp t="s">
        <v>SEVFP 2 7/8 PERP</v>
        <stp/>
        <stp>##V3_BDPV12</stp>
        <stp>AN206662 Corp</stp>
        <stp>security name</stp>
        <stp>[regression 01 - interest pairs.xlsx]bbgWrksht!R2C6</stp>
        <tr r="F2" s="5"/>
      </tp>
      <tp t="s">
        <v>REPSM 4.247 PERP</v>
        <stp/>
        <stp>##V3_BDPV12</stp>
        <stp>BJ815149 Corp</stp>
        <stp>security name</stp>
        <stp>[regression 01 - interest pairs.xlsx]bbgWrksht!R2C6</stp>
        <tr r="F2" s="5"/>
      </tp>
      <tp t="s">
        <v>NTGYSM 3 3/8 PERP</v>
        <stp/>
        <stp>##V3_BDPV12</stp>
        <stp>EK872764 Corp</stp>
        <stp>security name</stp>
        <stp>[regression 01 - interest pairs.xlsx]bbgWrksht!R2C6</stp>
        <tr r="F2" s="5"/>
      </tp>
      <tp t="s">
        <v>BAYNGR 3 3/4 07/01/74</v>
        <stp/>
        <stp>##V3_BDPV12</stp>
        <stp>EK352403 Corp</stp>
        <stp>security name</stp>
        <stp>[regression 01 - interest pairs.xlsx]bbgWrksht!R2C6</stp>
        <tr r="F2" s="5"/>
      </tp>
      <tp t="s">
        <v>ANNGR 4 PERP</v>
        <stp/>
        <stp>##V3_BDPV12</stp>
        <stp>EK642935 Corp</stp>
        <stp>security name</stp>
        <stp>[regression 01 - interest pairs.xlsx]bbgWrksht!R2C6</stp>
        <tr r="F2" s="5"/>
      </tp>
      <tp t="s">
        <v>AKFAST 3 7/8 10/05/78</v>
        <stp/>
        <stp>##V3_BDPV12</stp>
        <stp>AR936992 Corp</stp>
        <stp>security name</stp>
        <stp>[regression 01 - interest pairs.xlsx]bbgWrksht!R2C6</stp>
        <tr r="F2" s="5"/>
      </tp>
      <tp t="s">
        <v>IBESM 3 1/4 PERP</v>
        <stp/>
        <stp>##V3_BDPV12</stp>
        <stp>AX076550 Corp</stp>
        <stp>security name</stp>
        <stp>[regression 01 - interest pairs.xlsx]bbgWrksht!R2C6</stp>
        <tr r="F2" s="5"/>
      </tp>
      <tp t="s">
        <v>ELIASO 2 3/4 PERP</v>
        <stp/>
        <stp>##V3_BDPV12</stp>
        <stp>AU216832 Corp</stp>
        <stp>security name</stp>
        <stp>[regression 01 - interest pairs.xlsx]bbgWrksht!R2C6</stp>
        <tr r="F2" s="5"/>
      </tp>
      <tp t="s">
        <v>VOD 7 04/04/79</v>
        <stp/>
        <stp>##V3_BDPV12</stp>
        <stp>AX916964 Corp</stp>
        <stp>security name</stp>
        <stp>[regression 01 - interest pairs.xlsx]bbgWrksht!R2C6</stp>
        <tr r="F2" s="5"/>
      </tp>
      <tp t="s">
        <v>ARNDTN 2 7/8 PERP</v>
        <stp/>
        <stp>##V3_BDPV12</stp>
        <stp>AZ576858 Corp</stp>
        <stp>security name</stp>
        <stp>[regression 01 - interest pairs.xlsx]bbgWrksht!R2C6</stp>
        <tr r="F2" s="5"/>
      </tp>
      <tp t="s">
        <v>OMVAV 2 7/8 PERP</v>
        <stp/>
        <stp>##V3_BDPV12</stp>
        <stp>AR776117 Corp</stp>
        <stp>security name</stp>
        <stp>[regression 01 - interest pairs.xlsx]bbgWrksht!R2C6</stp>
        <tr r="F2" s="5"/>
      </tp>
      <tp t="s">
        <v>IBESM 1 7/8 PERP</v>
        <stp/>
        <stp>##V3_BDPV12</stp>
        <stp>AQ026565 Corp</stp>
        <stp>security name</stp>
        <stp>[regression 01 - interest pairs.xlsx]bbgWrksht!R2C6</stp>
        <tr r="F2" s="5"/>
      </tp>
      <tp t="s">
        <v>ULFP 2 1/8 PERP</v>
        <stp/>
        <stp>##V3_BDPV12</stp>
        <stp>AS146424 Corp</stp>
        <stp>security name</stp>
        <stp>[regression 01 - interest pairs.xlsx]bbgWrksht!R2C6</stp>
        <tr r="F2" s="5"/>
      </tp>
      <tp t="s">
        <v>GYCGR 2 1/2 PERP</v>
        <stp/>
        <stp>##V3_BDPV12</stp>
        <stp>AS256491 Corp</stp>
        <stp>security name</stp>
        <stp>[regression 01 - interest pairs.xlsx]bbgWrksht!R2C6</stp>
        <tr r="F2" s="5"/>
      </tp>
      <tp t="s">
        <v>ULFP 2 7/8 PERP</v>
        <stp/>
        <stp>##V3_BDPV12</stp>
        <stp>AS146490 Corp</stp>
        <stp>security name</stp>
        <stp>[regression 01 - interest pairs.xlsx]bbgWrksht!R2C6</stp>
        <tr r="F2" s="5"/>
      </tp>
      <tp t="s">
        <v>REITS</v>
        <stp/>
        <stp>##V3_BDPV12</stp>
        <stp>FR0013330537 Corp</stp>
        <stp>INDUSTRY_GROUP</stp>
        <stp>[regression 01 - interest pairs.xlsx]SEM!R185C6</stp>
        <tr r="F185" s="3"/>
      </tp>
      <tp t="s">
        <v>Banks</v>
        <stp/>
        <stp>##V3_BDPV12</stp>
        <stp>XS1884698256 Corp</stp>
        <stp>INDUSTRY_GROUP</stp>
        <stp>[regression 01 - interest pairs.xlsx]SEM!R364C6</stp>
        <tr r="F364" s="3"/>
      </tp>
      <tp t="s">
        <v>Telecommunications</v>
        <stp/>
        <stp>##V3_BDPV12</stp>
        <stp>XS1028597315 Corp</stp>
        <stp>INDUSTRY_GROUP</stp>
        <stp>[regression 01 - interest pairs.xlsx]SEM!R139C6</stp>
        <tr r="F139" s="3"/>
      </tp>
      <tp t="s">
        <v>Oil&amp;Gas</v>
        <stp/>
        <stp>##V3_BDPV12</stp>
        <stp>XS1413581205 Corp</stp>
        <stp>INDUSTRY_GROUP</stp>
        <stp>[regression 01 - interest pairs.xlsx]SEM!R183C6</stp>
        <tr r="F183" s="3"/>
      </tp>
      <tp t="s">
        <v>Banks</v>
        <stp/>
        <stp>##V3_BDPV12</stp>
        <stp>XS1481041587 Corp</stp>
        <stp>INDUSTRY_GROUP</stp>
        <stp>[regression 01 - interest pairs.xlsx]SEM!R396C6</stp>
        <tr r="F396" s="3"/>
      </tp>
      <tp t="s">
        <v>Chemicals</v>
        <stp/>
        <stp>##V3_BDPV12</stp>
        <stp>XS1323897725 Corp</stp>
        <stp>INDUSTRY_GROUP</stp>
        <stp>[regression 01 - interest pairs.xlsx]SEM!R146C6</stp>
        <tr r="F146" s="3"/>
      </tp>
      <tp t="s">
        <v>Auto Manufacturers</v>
        <stp/>
        <stp>##V3_BDPV12</stp>
        <stp>XS0968913342 Corp</stp>
        <stp>INDUSTRY_GROUP</stp>
        <stp>[regression 01 - interest pairs.xlsx]SEM!R169C6</stp>
        <tr r="F169" s="3"/>
      </tp>
      <tp t="s">
        <v>Telecommunications</v>
        <stp/>
        <stp>##V3_BDPV12</stp>
        <stp>FR0013413887 Corp</stp>
        <stp>INDUSTRY_GROUP</stp>
        <stp>[regression 01 - interest pairs.xlsx]SEM!R138C6</stp>
        <tr r="F138" s="3"/>
      </tp>
      <tp t="s">
        <v>Water</v>
        <stp/>
        <stp>##V3_BDPV12</stp>
        <stp>FR0012648590 Corp</stp>
        <stp>INDUSTRY_GROUP</stp>
        <stp>[regression 01 - interest pairs.xlsx]SEM!R144C6</stp>
        <tr r="F144" s="3"/>
      </tp>
    </main>
    <main first="bofaddin.rtdserver">
      <tp t="s">
        <v>#N/A N/A</v>
        <stp/>
        <stp>BDH|14636671949252928165</stp>
        <tr r="F8" s="9"/>
      </tp>
    </main>
    <main first="bloomberg.rtd">
      <tp t="e">
        <v>#N/A</v>
        <stp/>
        <stp>##V3_BDPV12</stp>
        <stp xml:space="preserve">PTEDPNOM0015_CS_REPO </stp>
        <stp>INDUSTRY_GROUP</stp>
        <stp>[regression 01 - interest pairs.xlsx]SEM!R341C6</stp>
        <tr r="F341" s="3"/>
      </tp>
      <tp t="s">
        <v>Y</v>
        <stp/>
        <stp>##V3_BDPV12</stp>
        <stp>USH3698DBZ62 Corp</stp>
        <stp>callable</stp>
        <stp>[regression 01 - interest pairs.xlsx]SEM!R389C7</stp>
        <tr r="G389" s="3"/>
      </tp>
    </main>
    <main first="bloomberg.rtd">
      <tp t="s">
        <v>ING GROEP NV</v>
        <stp/>
        <stp>##V3_BDPV12</stp>
        <stp>US456837AR44 Corp</stp>
        <stp>short_name</stp>
        <stp>[regression 01 - interest pairs.xlsx]SEM!R413C5</stp>
        <tr r="E413" s="3"/>
      </tp>
      <tp t="s">
        <v>LLOYDS BK GR PLC</v>
        <stp/>
        <stp>##V3_BDPV12</stp>
        <stp>US539439AU36 Corp</stp>
        <stp>short_name</stp>
        <stp>[regression 01 - interest pairs.xlsx]SEM!R418C5</stp>
        <tr r="E418" s="3"/>
      </tp>
      <tp t="s">
        <v>HSBC HOLDINGS</v>
        <stp/>
        <stp>##V3_BDPV12</stp>
        <stp>US404280AS86 Corp</stp>
        <stp>short_name</stp>
        <stp>[regression 01 - interest pairs.xlsx]SEM!R368C5</stp>
        <tr r="E368" s="3"/>
      </tp>
      <tp t="s">
        <v>N</v>
        <stp/>
        <stp>##V3_BDPV12</stp>
        <stp>XS0452187916 Corp</stp>
        <stp>callable</stp>
        <stp>[regression 01 - interest pairs.xlsx]SEM!R27C7</stp>
        <tr r="G27" s="3"/>
      </tp>
      <tp t="s">
        <v>N</v>
        <stp/>
        <stp>##V3_BDPV12</stp>
        <stp>XS1419646317 Corp</stp>
        <stp>callable</stp>
        <stp>[regression 01 - interest pairs.xlsx]SEM!R81C7</stp>
        <tr r="G81" s="3"/>
      </tp>
      <tp t="s">
        <v>N</v>
        <stp/>
        <stp>##V3_BDPV12</stp>
        <stp>XS2156768546 Corp</stp>
        <stp>callable</stp>
        <stp>[regression 01 - interest pairs.xlsx]SEM!R16C7</stp>
        <tr r="G16" s="3"/>
      </tp>
      <tp t="s">
        <v>N</v>
        <stp/>
        <stp>##V3_BDPV12</stp>
        <stp>XS2156510021 Corp</stp>
        <stp>callable</stp>
        <stp>[regression 01 - interest pairs.xlsx]SEM!R52C7</stp>
        <tr r="G52" s="3"/>
      </tp>
      <tp t="s">
        <v>AB INBEV SA/NV</v>
        <stp/>
        <stp>##V3_BDPV12</stp>
        <stp>BE6320935271 Corp</stp>
        <stp>short_name</stp>
        <stp>[regression 01 - interest pairs.xlsx]SEM!R70C5</stp>
        <tr r="E70" s="3"/>
      </tp>
      <tp t="s">
        <v>CREDIT SUISSE</v>
        <stp/>
        <stp>##V3_BDPV12</stp>
        <stp>CH0537261858 Corp</stp>
        <stp>short_name</stp>
        <stp>[regression 01 - interest pairs.xlsx]SEM!R84C5</stp>
        <tr r="E84" s="3"/>
      </tp>
      <tp t="s">
        <v>EURO-SCHATZ FUT   Jun20</v>
        <stp/>
        <stp>##V3_BDPV12</stp>
        <stp>DUM0 Comdty</stp>
        <stp>short_name</stp>
        <stp>[regression 01 - interest pairs.xlsx]SEM!R20C5</stp>
        <tr r="E20" s="3"/>
      </tp>
      <tp t="s">
        <v>15/11/2049</v>
        <stp/>
        <stp>##V3_BDPV12</stp>
        <stp>US912810SK51 Govt</stp>
        <stp>final_maturity</stp>
        <stp>[regression 01 - interest pairs.xlsx]SEM!R55C9</stp>
        <tr r="I55" s="3"/>
      </tp>
      <tp t="s">
        <v>ELEC DE FRANCE</v>
        <stp/>
        <stp>##V3_BDPV12</stp>
        <stp>FR0013213295 Corp</stp>
        <stp>short_name</stp>
        <stp>[regression 01 - interest pairs.xlsx]SEM!R21C5</stp>
        <tr r="E21" s="3"/>
      </tp>
      <tp t="s">
        <v>CREDIT SUISSE</v>
        <stp/>
        <stp>##V3_BDPV12</stp>
        <stp>USH3698DBW32 Corp</stp>
        <stp>short_name</stp>
        <stp>[regression 01 - interest pairs.xlsx]SEM!R357C5</stp>
        <tr r="E357" s="3"/>
      </tp>
      <tp t="s">
        <v>SOCIETE GENERALE</v>
        <stp/>
        <stp>##V3_BDPV12</stp>
        <stp>USF8586CRW49 Corp</stp>
        <stp>short_name</stp>
        <stp>[regression 01 - interest pairs.xlsx]SEM!R426C5</stp>
        <tr r="E426" s="3"/>
      </tp>
      <tp t="s">
        <v>CREDIT SUISSE</v>
        <stp/>
        <stp>##V3_BDPV12</stp>
        <stp>USH3698DCV40 Corp</stp>
        <stp>short_name</stp>
        <stp>[regression 01 - interest pairs.xlsx]SEM!R356C5</stp>
        <tr r="E356" s="3"/>
      </tp>
      <tp t="s">
        <v>#N/A Invalid Security</v>
        <stp/>
        <stp>##V3_BDPV12</stp>
        <stp>IE00BD3WYB25 Corp</stp>
        <stp>final_maturity</stp>
        <stp>[regression 01 - interest pairs.xlsx]SEM!R187C9</stp>
        <tr r="I187" s="3"/>
      </tp>
      <tp t="e">
        <v>#N/A</v>
        <stp/>
        <stp>##V3_BDPV12</stp>
        <stp xml:space="preserve">USF2R125CD54_JP_REPO </stp>
        <stp>INDUSTRY_GROUP</stp>
        <stp>[regression 01 - interest pairs.xlsx]SEM!R194C6</stp>
        <tr r="F194" s="3"/>
      </tp>
      <tp t="s">
        <v>MACQUARIE BK LON</v>
        <stp/>
        <stp>##V3_BDPV12</stp>
        <stp>USQ568A9SP31 Corp</stp>
        <stp>short_name</stp>
        <stp>[regression 01 - interest pairs.xlsx]SEM!R420C5</stp>
        <tr r="E420" s="3"/>
      </tp>
      <tp t="s">
        <v>Y</v>
        <stp/>
        <stp>##V3_BDPV12</stp>
        <stp>USH3698DBZ62 Corp</stp>
        <stp>callable</stp>
        <stp>[regression 01 - interest pairs.xlsx]SEM!R358C7</stp>
        <tr r="G358" s="3"/>
      </tp>
      <tp t="s">
        <v>Y</v>
        <stp/>
        <stp>##V3_BDPV12</stp>
        <stp>XS2004381245 Corp</stp>
        <stp>callable</stp>
        <stp>[regression 01 - interest pairs.xlsx]SEM!R63C7</stp>
        <tr r="G63" s="3"/>
      </tp>
      <tp t="s">
        <v>Y</v>
        <stp/>
        <stp>##V3_BDPV12</stp>
        <stp>CH0537261858 Corp</stp>
        <stp>callable</stp>
        <stp>[regression 01 - interest pairs.xlsx]SEM!R71C7</stp>
        <tr r="G71" s="3"/>
      </tp>
      <tp t="s">
        <v>Y</v>
        <stp/>
        <stp>##V3_BDPV12</stp>
        <stp>FR0013284270 Corp</stp>
        <stp>callable</stp>
        <stp>[regression 01 - interest pairs.xlsx]SEM!R33C7</stp>
        <tr r="G33" s="3"/>
      </tp>
      <tp t="s">
        <v>Y</v>
        <stp/>
        <stp>##V3_BDPV12</stp>
        <stp>FR0013455821 Corp</stp>
        <stp>callable</stp>
        <stp>[regression 01 - interest pairs.xlsx]SEM!R30C7</stp>
        <tr r="G30" s="3"/>
      </tp>
      <tp t="s">
        <v>N</v>
        <stp/>
        <stp>##V3_BDPV12</stp>
        <stp>XS0942082115 Corp</stp>
        <stp>callable</stp>
        <stp>[regression 01 - interest pairs.xlsx]SEM!R67C7</stp>
        <tr r="G67" s="3"/>
      </tp>
      <tp t="s">
        <v>Y</v>
        <stp/>
        <stp>##V3_BDPV12</stp>
        <stp>FR0013425170 Corp</stp>
        <stp>callable</stp>
        <stp>[regression 01 - interest pairs.xlsx]SEM!R95C7</stp>
        <tr r="G95" s="3"/>
      </tp>
      <tp t="s">
        <v>Y</v>
        <stp/>
        <stp>##V3_BDPV12</stp>
        <stp>FR0013290749 Corp</stp>
        <stp>callable</stp>
        <stp>[regression 01 - interest pairs.xlsx]SEM!R50C7</stp>
        <tr r="G50" s="3"/>
      </tp>
      <tp t="s">
        <v>EURO-BUND FUTURE  Jun20</v>
        <stp/>
        <stp>##V3_BDPV12</stp>
        <stp>RXM0 Comdty</stp>
        <stp>short_name</stp>
        <stp>[regression 01 - interest pairs.xlsx]SEM!R51C5</stp>
        <tr r="E51" s="3"/>
      </tp>
      <tp t="s">
        <v>13/01/2022</v>
        <stp/>
        <stp>##V3_BDPV12</stp>
        <stp>XS1004874621 Corp</stp>
        <stp>final_maturity</stp>
        <stp>[regression 01 - interest pairs.xlsx]SEM!R8C9</stp>
        <tr r="I8" s="3"/>
      </tp>
      <tp t="s">
        <v>ACCOR</v>
        <stp/>
        <stp>##V3_BDPV12</stp>
        <stp>FR0013457157 Corp</stp>
        <stp>short_name</stp>
        <stp>[regression 01 - interest pairs.xlsx]SEM!R94C5</stp>
        <tr r="E94" s="3"/>
      </tp>
      <tp t="s">
        <v>ELEC DE FRANCE</v>
        <stp/>
        <stp>##V3_BDPV12</stp>
        <stp>FR0010961581 Corp</stp>
        <stp>short_name</stp>
        <stp>[regression 01 - interest pairs.xlsx]SEM!R22C5</stp>
        <tr r="E22" s="3"/>
      </tp>
      <tp t="s">
        <v>BNP PARIBAS</v>
        <stp/>
        <stp>##V3_BDPV12</stp>
        <stp>FR0013381704 Corp</stp>
        <stp>short_name</stp>
        <stp>[regression 01 - interest pairs.xlsx]SEM!R82C5</stp>
        <tr r="E82" s="3"/>
      </tp>
      <tp t="s">
        <v>#N/A Field Not Applicable</v>
        <stp/>
        <stp>##V3_BDPV12</stp>
        <stp>RXM0 Comdty</stp>
        <stp>callable</stp>
        <stp>[regression 01 - interest pairs.xlsx]SEM!R51C7</stp>
        <tr r="G51" s="3"/>
      </tp>
      <tp t="s">
        <v>SOCIETE GENERALE</v>
        <stp/>
        <stp>##V3_BDPV12</stp>
        <stp>USF84914CU62 Corp</stp>
        <stp>short_name</stp>
        <stp>[regression 01 - interest pairs.xlsx]SEM!R424C5</stp>
        <tr r="E424" s="3"/>
      </tp>
      <tp t="e">
        <v>#N/A</v>
        <stp/>
        <stp>##V3_BDPV12</stp>
        <stp xml:space="preserve">PTEDPLOM0017_JP_REPO </stp>
        <stp>INDUSTRY_GROUP</stp>
        <stp>[regression 01 - interest pairs.xlsx]SEM!R228C6</stp>
        <tr r="F228" s="3"/>
      </tp>
      <tp t="s">
        <v>ING GROEP NV</v>
        <stp/>
        <stp>##V3_BDPV12</stp>
        <stp>US456837AR44 Corp</stp>
        <stp>short_name</stp>
        <stp>[regression 01 - interest pairs.xlsx]SEM!R371C5</stp>
        <tr r="E371" s="3"/>
      </tp>
      <tp t="s">
        <v>Y</v>
        <stp/>
        <stp>##V3_BDPV12</stp>
        <stp>US05946KAG67 Corp</stp>
        <stp>callable</stp>
        <stp>[regression 01 - interest pairs.xlsx]SEM!R397C7</stp>
        <tr r="G397" s="3"/>
      </tp>
      <tp t="s">
        <v>Y</v>
        <stp/>
        <stp>##V3_BDPV12</stp>
        <stp>XS1960678412 Corp</stp>
        <stp>callable</stp>
        <stp>[regression 01 - interest pairs.xlsx]SEM!R43C7</stp>
        <tr r="G43" s="3"/>
      </tp>
      <tp t="s">
        <v>Y</v>
        <stp/>
        <stp>##V3_BDPV12</stp>
        <stp>XS2010032378 Corp</stp>
        <stp>callable</stp>
        <stp>[regression 01 - interest pairs.xlsx]SEM!R10C7</stp>
        <tr r="G10" s="3"/>
      </tp>
      <tp t="s">
        <v>17/03/2036</v>
        <stp/>
        <stp>##V3_BDPV12</stp>
        <stp>BE6285457519 Corp</stp>
        <stp>final_maturity</stp>
        <stp>[regression 01 - interest pairs.xlsx]SEM!R3C9</stp>
        <tr r="I3" s="3"/>
      </tp>
      <tp t="s">
        <v>Y</v>
        <stp/>
        <stp>##V3_BDPV12</stp>
        <stp>FR0013457157 Corp</stp>
        <stp>callable</stp>
        <stp>[regression 01 - interest pairs.xlsx]SEM!R94C7</stp>
        <tr r="G94" s="3"/>
      </tp>
      <tp t="s">
        <v>Y</v>
        <stp/>
        <stp>##V3_BDPV12</stp>
        <stp>FR0013476595 Corp</stp>
        <stp>callable</stp>
        <stp>[regression 01 - interest pairs.xlsx]SEM!R68C7</stp>
        <tr r="G68" s="3"/>
      </tp>
      <tp t="s">
        <v>Y</v>
        <stp/>
        <stp>##V3_BDPV12</stp>
        <stp>XS1705553250 Corp</stp>
        <stp>callable</stp>
        <stp>[regression 01 - interest pairs.xlsx]SEM!R54C7</stp>
        <tr r="G54" s="3"/>
      </tp>
      <tp t="s">
        <v>N</v>
        <stp/>
        <stp>##V3_BDPV12</stp>
        <stp>XS2156510021 Corp</stp>
        <stp>callable</stp>
        <stp>[regression 01 - interest pairs.xlsx]SEM!R90C7</stp>
        <tr r="G90" s="3"/>
      </tp>
      <tp t="s">
        <v>Y</v>
        <stp/>
        <stp>##V3_BDPV12</stp>
        <stp>XS2020670936 Corp</stp>
        <stp>callable</stp>
        <stp>[regression 01 - interest pairs.xlsx]SEM!R42C7</stp>
        <tr r="G42" s="3"/>
      </tp>
      <tp t="s">
        <v>Y</v>
        <stp/>
        <stp>##V3_BDPV12</stp>
        <stp>XS2123320033 Corp</stp>
        <stp>callable</stp>
        <stp>[regression 01 - interest pairs.xlsx]SEM!R87C7</stp>
        <tr r="G87" s="3"/>
      </tp>
      <tp t="s">
        <v>EURO-BOBL FUTURE  Jun20</v>
        <stp/>
        <stp>##V3_BDPV12</stp>
        <stp>OEM0 Comdty</stp>
        <stp>short_name</stp>
        <stp>[regression 01 - interest pairs.xlsx]SEM!R92C5</stp>
        <tr r="E92" s="3"/>
      </tp>
      <tp t="s">
        <v>ARKEMA</v>
        <stp/>
        <stp>##V3_BDPV12</stp>
        <stp>FR0013425170 Corp</stp>
        <stp>short_name</stp>
        <stp>[regression 01 - interest pairs.xlsx]SEM!R95C5</stp>
        <tr r="E95" s="3"/>
      </tp>
      <tp t="s">
        <v>CRED AGRICOLE SA</v>
        <stp/>
        <stp>##V3_BDPV12</stp>
        <stp>FR0013508512 Corp</stp>
        <stp>short_name</stp>
        <stp>[regression 01 - interest pairs.xlsx]SEM!R78C5</stp>
        <tr r="E78" s="3"/>
      </tp>
      <tp t="s">
        <v>ENGIE</v>
        <stp/>
        <stp>##V3_BDPV12</stp>
        <stp>FR0013504693 Corp</stp>
        <stp>short_name</stp>
        <stp>[regression 01 - interest pairs.xlsx]SEM!R34C5</stp>
        <tr r="E34" s="3"/>
      </tp>
      <tp t="s">
        <v>RTE RESEAU DE TR</v>
        <stp/>
        <stp>##V3_BDPV12</stp>
        <stp>FR0013290749 Corp</stp>
        <stp>short_name</stp>
        <stp>[regression 01 - interest pairs.xlsx]SEM!R50C5</stp>
        <tr r="E50" s="3"/>
      </tp>
      <tp t="s">
        <v>#N/A Field Not Applicable</v>
        <stp/>
        <stp>##V3_BDPV12</stp>
        <stp>UBM0 Comdty</stp>
        <stp>callable</stp>
        <stp>[regression 01 - interest pairs.xlsx]SEM!R65C7</stp>
        <tr r="G65" s="3"/>
      </tp>
      <tp t="s">
        <v>CREDIT SUISSE</v>
        <stp/>
        <stp>##V3_BDPV12</stp>
        <stp>USH3698DBZ62 Corp</stp>
        <stp>short_name</stp>
        <stp>[regression 01 - interest pairs.xlsx]SEM!R358C5</stp>
        <tr r="E358" s="3"/>
      </tp>
      <tp t="s">
        <v>#N/A Field Not Applicable</v>
        <stp/>
        <stp>##V3_BDPV12</stp>
        <stp>RPM0 Curncy</stp>
        <stp>final_maturity</stp>
        <stp>[regression 01 - interest pairs.xlsx]SEM!R340C9</stp>
        <tr r="I340" s="3"/>
      </tp>
      <tp t="e">
        <v>#N/A</v>
        <stp/>
        <stp>##V3_BDPV12</stp>
        <stp xml:space="preserve">USF2893TAF33_CS_REPO </stp>
        <stp>INDUSTRY_GROUP</stp>
        <stp>[regression 01 - interest pairs.xlsx]SEM!R325C6</stp>
        <tr r="F325" s="3"/>
      </tp>
      <tp t="s">
        <v>#N/A Invalid Security</v>
        <stp/>
        <stp>##V3_BDPV12</stp>
        <stp xml:space="preserve">EURUSD CASH </stp>
        <stp>callable</stp>
        <stp>[regression 01 - interest pairs.xlsx]SEM!R406C7</stp>
        <tr r="G406" s="3"/>
      </tp>
      <tp t="s">
        <v>07/07/2077</v>
        <stp/>
        <stp>##V3_BDPV12</stp>
        <stp>DE000A2GSFF1 Corp</stp>
        <stp>final_maturity</stp>
        <stp>[regression 01 - interest pairs.xlsx]SEM!R125C9</stp>
        <tr r="I125" s="3"/>
      </tp>
      <tp t="s">
        <v>Y</v>
        <stp/>
        <stp>##V3_BDPV12</stp>
        <stp>CH0537261858 Corp</stp>
        <stp>callable</stp>
        <stp>[regression 01 - interest pairs.xlsx]SEM!R13C7</stp>
        <tr r="G13" s="3"/>
      </tp>
      <tp t="s">
        <v>Y</v>
        <stp/>
        <stp>##V3_BDPV12</stp>
        <stp>CH0336602930 Corp</stp>
        <stp>callable</stp>
        <stp>[regression 01 - interest pairs.xlsx]SEM!R91C7</stp>
        <tr r="G91" s="3"/>
      </tp>
      <tp t="s">
        <v>Y</v>
        <stp/>
        <stp>##V3_BDPV12</stp>
        <stp>XS1513062411 Corp</stp>
        <stp>callable</stp>
        <stp>[regression 01 - interest pairs.xlsx]SEM!R44C7</stp>
        <tr r="G44" s="3"/>
      </tp>
      <tp t="s">
        <v>Y</v>
        <stp/>
        <stp>##V3_BDPV12</stp>
        <stp>FR0013428513 Corp</stp>
        <stp>callable</stp>
        <stp>[regression 01 - interest pairs.xlsx]SEM!R31C7</stp>
        <tr r="G31" s="3"/>
      </tp>
      <tp t="s">
        <v>Y</v>
        <stp/>
        <stp>##V3_BDPV12</stp>
        <stp>XS2149270477 Corp</stp>
        <stp>callable</stp>
        <stp>[regression 01 - interest pairs.xlsx]SEM!R93C7</stp>
        <tr r="G93" s="3"/>
      </tp>
      <tp t="s">
        <v>EURO-BOBL FUTURE  Jun20</v>
        <stp/>
        <stp>##V3_BDPV12</stp>
        <stp>OEM0 Comdty</stp>
        <stp>short_name</stp>
        <stp>[regression 01 - interest pairs.xlsx]SEM!R73C5</stp>
        <tr r="E73" s="3"/>
      </tp>
      <tp t="s">
        <v>VEOLIA ENVRNMT</v>
        <stp/>
        <stp>##V3_BDPV12</stp>
        <stp>FR0013476595 Corp</stp>
        <stp>short_name</stp>
        <stp>[regression 01 - interest pairs.xlsx]SEM!R77C5</stp>
        <tr r="E77" s="3"/>
      </tp>
      <tp t="s">
        <v>CREDIT SUISSE</v>
        <stp/>
        <stp>##V3_BDPV12</stp>
        <stp>USH3698DBZ62 Corp</stp>
        <stp>short_name</stp>
        <stp>[regression 01 - interest pairs.xlsx]SEM!R389C5</stp>
        <tr r="E389" s="3"/>
      </tp>
      <tp t="s">
        <v>N</v>
        <stp/>
        <stp>##V3_BDPV12</stp>
        <stp>FR0011360478 Corp</stp>
        <stp>callable</stp>
        <stp>[regression 01 - interest pairs.xlsx]SEM!R37C7</stp>
        <tr r="G37" s="3"/>
      </tp>
      <tp t="s">
        <v>Y</v>
        <stp/>
        <stp>##V3_BDPV12</stp>
        <stp>CH0537261858 Corp</stp>
        <stp>callable</stp>
        <stp>[regression 01 - interest pairs.xlsx]SEM!R84C7</stp>
        <tr r="G84" s="3"/>
      </tp>
      <tp t="s">
        <v>Y</v>
        <stp/>
        <stp>##V3_BDPV12</stp>
        <stp>XS2066706909 Corp</stp>
        <stp>callable</stp>
        <stp>[regression 01 - interest pairs.xlsx]SEM!R26C7</stp>
        <tr r="G26" s="3"/>
      </tp>
      <tp t="s">
        <v>N</v>
        <stp/>
        <stp>##V3_BDPV12</stp>
        <stp>XS0975256685 Corp</stp>
        <stp>callable</stp>
        <stp>[regression 01 - interest pairs.xlsx]SEM!R49C7</stp>
        <tr r="G49" s="3"/>
      </tp>
      <tp t="s">
        <v>Y</v>
        <stp/>
        <stp>##V3_BDPV12</stp>
        <stp>XS1412281534 Corp</stp>
        <stp>callable</stp>
        <stp>[regression 01 - interest pairs.xlsx]SEM!R53C7</stp>
        <tr r="G53" s="3"/>
      </tp>
      <tp t="s">
        <v>N</v>
        <stp/>
        <stp>##V3_BDPV12</stp>
        <stp>FR0010961581 Corp</stp>
        <stp>callable</stp>
        <stp>[regression 01 - interest pairs.xlsx]SEM!R22C7</stp>
        <tr r="G22" s="3"/>
      </tp>
      <tp t="s">
        <v>N</v>
        <stp/>
        <stp>##V3_BDPV12</stp>
        <stp>XS2101349723 Corp</stp>
        <stp>callable</stp>
        <stp>[regression 01 - interest pairs.xlsx]SEM!R80C7</stp>
        <tr r="G80" s="3"/>
      </tp>
      <tp t="s">
        <v>25/03/2029</v>
        <stp/>
        <stp>##V3_BDPV12</stp>
        <stp>XS2011260705 Corp</stp>
        <stp>nxt_call_dt</stp>
        <stp>[regression 01 - interest pairs.xlsx]main!R8C9</stp>
        <tr r="I8" s="1"/>
      </tp>
      <tp t="s">
        <v>N</v>
        <stp/>
        <stp>##V3_BDPV12</stp>
        <stp>XS2107315470 Corp</stp>
        <stp>callable</stp>
        <stp>[regression 01 - interest pairs.xlsx]SEM!R35C7</stp>
        <tr r="G35" s="3"/>
      </tp>
      <tp t="s">
        <v>EURO-BUND FUTURE  Jun20</v>
        <stp/>
        <stp>##V3_BDPV12</stp>
        <stp>RXM0 Comdty</stp>
        <stp>short_name</stp>
        <stp>[regression 01 - interest pairs.xlsx]SEM!R74C5</stp>
        <tr r="E74" s="3"/>
      </tp>
      <tp t="s">
        <v>ENGIE</v>
        <stp/>
        <stp>##V3_BDPV12</stp>
        <stp>FR0013344686 Corp</stp>
        <stp>short_name</stp>
        <stp>[regression 01 - interest pairs.xlsx]SEM!R32C5</stp>
        <tr r="E32" s="3"/>
      </tp>
      <tp t="s">
        <v>#N/A Field Not Applicable</v>
        <stp/>
        <stp>##V3_BDPV12</stp>
        <stp>RXM0 Comdty</stp>
        <stp>callable</stp>
        <stp>[regression 01 - interest pairs.xlsx]SEM!R74C7</stp>
        <tr r="G74" s="3"/>
      </tp>
      <tp t="s">
        <v>UBS GROUP FUNDIN</v>
        <stp/>
        <stp>##V3_BDPV12</stp>
        <stp>USH4209UAT37 Corp</stp>
        <stp>short_name</stp>
        <stp>[regression 01 - interest pairs.xlsx]SEM!R429C5</stp>
        <tr r="E429" s="3"/>
      </tp>
      <tp t="s">
        <v>SOCIETE GENERALE</v>
        <stp/>
        <stp>##V3_BDPV12</stp>
        <stp>USF84914CU62 Corp</stp>
        <stp>short_name</stp>
        <stp>[regression 01 - interest pairs.xlsx]SEM!R381C5</stp>
        <tr r="E381" s="3"/>
      </tp>
      <tp t="s">
        <v>SOCIETE GENERALE</v>
        <stp/>
        <stp>##V3_BDPV12</stp>
        <stp>USF8586CRW49 Corp</stp>
        <stp>short_name</stp>
        <stp>[regression 01 - interest pairs.xlsx]SEM!R382C5</stp>
        <tr r="E382" s="3"/>
      </tp>
      <tp t="s">
        <v>#N/A Field Not Applicable</v>
        <stp/>
        <stp>##V3_BDPV12</stp>
        <stp>ECM0 Curncy</stp>
        <stp>callable</stp>
        <stp>[regression 01 - interest pairs.xlsx]SEM!R324C7</stp>
        <tr r="G324" s="3"/>
      </tp>
      <tp t="e">
        <v>#N/A</v>
        <stp/>
        <stp>##V3_BDPV12</stp>
        <stp xml:space="preserve">USF2R125CF03_JP_REPO </stp>
        <stp>INDUSTRY_GROUP</stp>
        <stp>[regression 01 - interest pairs.xlsx]SEM!R192C6</stp>
        <tr r="F192" s="3"/>
      </tp>
      <tp t="s">
        <v>Y</v>
        <stp/>
        <stp>##V3_BDPV12</stp>
        <stp>XS2153406868 Corp</stp>
        <stp>callable</stp>
        <stp>[regression 01 - interest pairs.xlsx]SEM!R62C7</stp>
        <tr r="G62" s="3"/>
      </tp>
      <tp t="s">
        <v>N</v>
        <stp/>
        <stp>##V3_BDPV12</stp>
        <stp>XS1476654238 Corp</stp>
        <stp>callable</stp>
        <stp>[regression 01 - interest pairs.xlsx]SEM!R46C7</stp>
        <tr r="G46" s="3"/>
      </tp>
      <tp t="s">
        <v>Y</v>
        <stp/>
        <stp>##V3_BDPV12</stp>
        <stp>FR0013365285 Corp</stp>
        <stp>callable</stp>
        <stp>[regression 01 - interest pairs.xlsx]SEM!R29C7</stp>
        <tr r="G29" s="3"/>
      </tp>
      <tp t="s">
        <v>Y</v>
        <stp/>
        <stp>##V3_BDPV12</stp>
        <stp>XS1823623878 Corp</stp>
        <stp>callable</stp>
        <stp>[regression 01 - interest pairs.xlsx]SEM!R12C7</stp>
        <tr r="G12" s="3"/>
      </tp>
      <tp t="s">
        <v>25/03/2029</v>
        <stp/>
        <stp>##V3_BDPV12</stp>
        <stp>XS2011260705 Corp</stp>
        <stp>nxt_call_dt</stp>
        <stp>[regression 01 - interest pairs.xlsx]main!R9C9</stp>
        <tr r="I9" s="1"/>
      </tp>
      <tp t="s">
        <v>Y</v>
        <stp/>
        <stp>##V3_BDPV12</stp>
        <stp>XS1969600748 Corp</stp>
        <stp>callable</stp>
        <stp>[regression 01 - interest pairs.xlsx]SEM!R11C7</stp>
        <tr r="G11" s="3"/>
      </tp>
      <tp t="s">
        <v>CREDIT SUISSE</v>
        <stp/>
        <stp>##V3_BDPV12</stp>
        <stp>CH0537261858 Corp</stp>
        <stp>short_name</stp>
        <stp>[regression 01 - interest pairs.xlsx]SEM!R71C5</stp>
        <tr r="E71" s="3"/>
      </tp>
      <tp t="s">
        <v>Y</v>
        <stp/>
        <stp>##V3_BDPV12</stp>
        <stp>XS1772374770 Corp</stp>
        <stp>callable</stp>
        <stp>[regression 01 - interest pairs.xlsx]SEM!R17C7</stp>
        <tr r="G17" s="3"/>
      </tp>
      <tp t="s">
        <v>EURO-BUXL 30Y BND Jun20</v>
        <stp/>
        <stp>##V3_BDPV12</stp>
        <stp>UBM0 Comdty</stp>
        <stp>short_name</stp>
        <stp>[regression 01 - interest pairs.xlsx]SEM!R65C5</stp>
        <tr r="E65" s="3"/>
      </tp>
      <tp t="s">
        <v>EURO-BOBL FUTURE  Jun20</v>
        <stp/>
        <stp>##V3_BDPV12</stp>
        <stp>OEM0 Comdty</stp>
        <stp>short_name</stp>
        <stp>[regression 01 - interest pairs.xlsx]SEM!R45C5</stp>
        <tr r="E45" s="3"/>
      </tp>
      <tp t="s">
        <v>07/04/2032</v>
        <stp/>
        <stp>##V3_BDPV12</stp>
        <stp>XS2154419118 Corp</stp>
        <stp>final_maturity</stp>
        <stp>[regression 01 - interest pairs.xlsx]SEM!R2C9</stp>
        <tr r="I2" s="3"/>
      </tp>
      <tp t="s">
        <v>ELEC DE FRANCE</v>
        <stp/>
        <stp>##V3_BDPV12</stp>
        <stp>FR0013464963 Corp</stp>
        <stp>short_name</stp>
        <stp>[regression 01 - interest pairs.xlsx]SEM!R23C5</stp>
        <tr r="E23" s="3"/>
      </tp>
      <tp t="s">
        <v>ENGIE</v>
        <stp/>
        <stp>##V3_BDPV12</stp>
        <stp>FR0013284270 Corp</stp>
        <stp>short_name</stp>
        <stp>[regression 01 - interest pairs.xlsx]SEM!R33C5</stp>
        <tr r="E33" s="3"/>
      </tp>
      <tp t="s">
        <v>LA POSTE SA</v>
        <stp/>
        <stp>##V3_BDPV12</stp>
        <stp>FR0011360478 Corp</stp>
        <stp>short_name</stp>
        <stp>[regression 01 - interest pairs.xlsx]SEM!R37C5</stp>
        <tr r="E37" s="3"/>
      </tp>
      <tp t="s">
        <v>#N/A Field Not Applicable</v>
        <stp/>
        <stp>##V3_BDPV12</stp>
        <stp>RPM0 Curncy</stp>
        <stp>final_maturity</stp>
        <stp>[regression 01 - interest pairs.xlsx]SEM!R317C9</stp>
        <tr r="I317" s="3"/>
      </tp>
      <tp t="s">
        <v>HSBC HOLDINGS</v>
        <stp/>
        <stp>##V3_BDPV12</stp>
        <stp>US404280AT69 Corp</stp>
        <stp>short_name</stp>
        <stp>[regression 01 - interest pairs.xlsx]SEM!R409C5</stp>
        <tr r="E409" s="3"/>
      </tp>
      <tp t="s">
        <v>Y</v>
        <stp/>
        <stp>##V3_BDPV12</stp>
        <stp>FR0013381704 Corp</stp>
        <stp>callable</stp>
        <stp>[regression 01 - interest pairs.xlsx]SEM!R82C7</stp>
        <tr r="G82" s="3"/>
      </tp>
      <tp t="s">
        <v>Y</v>
        <stp/>
        <stp>##V3_BDPV12</stp>
        <stp>XS0969341147 Corp</stp>
        <stp>callable</stp>
        <stp>[regression 01 - interest pairs.xlsx]SEM!R96C7</stp>
        <tr r="G96" s="3"/>
      </tp>
      <tp t="s">
        <v>Y</v>
        <stp/>
        <stp>##V3_BDPV12</stp>
        <stp>XS1595704872 Corp</stp>
        <stp>callable</stp>
        <stp>[regression 01 - interest pairs.xlsx]SEM!R40C7</stp>
        <tr r="G40" s="3"/>
      </tp>
      <tp t="s">
        <v>Y</v>
        <stp/>
        <stp>##V3_BDPV12</stp>
        <stp>XS1689540935 Corp</stp>
        <stp>callable</stp>
        <stp>[regression 01 - interest pairs.xlsx]SEM!R86C7</stp>
        <tr r="G86" s="3"/>
      </tp>
      <tp t="s">
        <v>N</v>
        <stp/>
        <stp>##V3_BDPV12</stp>
        <stp>FR0013464963 Corp</stp>
        <stp>callable</stp>
        <stp>[regression 01 - interest pairs.xlsx]SEM!R23C7</stp>
        <tr r="G23" s="3"/>
      </tp>
      <tp t="s">
        <v>N</v>
        <stp/>
        <stp>##V3_BDPV12</stp>
        <stp>XS1412711217 Corp</stp>
        <stp>callable</stp>
        <stp>[regression 01 - interest pairs.xlsx]SEM!R36C7</stp>
        <tr r="G36" s="3"/>
      </tp>
      <tp t="s">
        <v>Y</v>
        <stp/>
        <stp>##V3_BDPV12</stp>
        <stp>XS2149270477 Corp</stp>
        <stp>callable</stp>
        <stp>[regression 01 - interest pairs.xlsx]SEM!R76C7</stp>
        <tr r="G76" s="3"/>
      </tp>
      <tp t="s">
        <v>Y</v>
        <stp/>
        <stp>##V3_BDPV12</stp>
        <stp>XS2052321093 Corp</stp>
        <stp>callable</stp>
        <stp>[regression 01 - interest pairs.xlsx]SEM!R69C7</stp>
        <tr r="G69" s="3"/>
      </tp>
      <tp t="s">
        <v>N</v>
        <stp/>
        <stp>##V3_BDPV12</stp>
        <stp>XS0942081570 Corp</stp>
        <stp>callable</stp>
        <stp>[regression 01 - interest pairs.xlsx]SEM!R66C7</stp>
        <tr r="G66" s="3"/>
      </tp>
      <tp t="s">
        <v>UBS GROUP FUNDIN</v>
        <stp/>
        <stp>##V3_BDPV12</stp>
        <stp>CH0336602930 Corp</stp>
        <stp>short_name</stp>
        <stp>[regression 01 - interest pairs.xlsx]SEM!R91C5</stp>
        <tr r="E91" s="3"/>
      </tp>
      <tp t="s">
        <v>N</v>
        <stp/>
        <stp>##V3_BDPV12</stp>
        <stp>XS2078735433 Corp</stp>
        <stp>callable</stp>
        <stp>[regression 01 - interest pairs.xlsx]SEM!R47C7</stp>
        <tr r="G47" s="3"/>
      </tp>
      <tp t="s">
        <v>#N/A Field Not Applicable</v>
        <stp/>
        <stp>##V3_BDPV12</stp>
        <stp>ECM0 Curncy</stp>
        <stp>final_maturity</stp>
        <stp>[regression 01 - interest pairs.xlsx]SEM!R324C9</stp>
        <tr r="I324" s="3"/>
      </tp>
      <tp t="s">
        <v>#N/A Field Not Applicable</v>
        <stp/>
        <stp>##V3_BDPV12</stp>
        <stp>CH0400441280 Corp</stp>
        <stp>final_maturity</stp>
        <stp>[regression 01 - interest pairs.xlsx]SEM!R428C9</stp>
        <tr r="I428" s="3"/>
      </tp>
      <tp t="s">
        <v>#N/A Invalid Security</v>
        <stp/>
        <stp>##V3_BDPV12</stp>
        <stp xml:space="preserve">EURUSD CASH </stp>
        <stp>callable</stp>
        <stp>[regression 01 - interest pairs.xlsx]SEM!R362C7</stp>
        <tr r="G362" s="3"/>
      </tp>
      <tp t="s">
        <v>N</v>
        <stp/>
        <stp>##V3_BDPV12</stp>
        <stp>DE0001102499 Govt</stp>
        <stp>callable</stp>
        <stp>[regression 01 - interest pairs.xlsx]SEM!R18C7</stp>
        <tr r="G18" s="3"/>
      </tp>
      <tp t="s">
        <v>Y</v>
        <stp/>
        <stp>##V3_BDPV12</stp>
        <stp>XS2153409029 Corp</stp>
        <stp>callable</stp>
        <stp>[regression 01 - interest pairs.xlsx]SEM!R64C7</stp>
        <tr r="G64" s="3"/>
      </tp>
      <tp t="s">
        <v>Y</v>
        <stp/>
        <stp>##V3_BDPV12</stp>
        <stp>XS1505568136 Corp</stp>
        <stp>callable</stp>
        <stp>[regression 01 - interest pairs.xlsx]SEM!R57C7</stp>
        <tr r="G57" s="3"/>
      </tp>
      <tp t="s">
        <v>N</v>
        <stp/>
        <stp>##V3_BDPV12</stp>
        <stp>XS1443997819 Corp</stp>
        <stp>callable</stp>
        <stp>[regression 01 - interest pairs.xlsx]SEM!R59C7</stp>
        <tr r="G59" s="3"/>
      </tp>
      <tp t="s">
        <v>CREDIT SUISSE</v>
        <stp/>
        <stp>##V3_BDPV12</stp>
        <stp>CH0537261858 Corp</stp>
        <stp>short_name</stp>
        <stp>[regression 01 - interest pairs.xlsx]SEM!R13C5</stp>
        <tr r="E13" s="3"/>
      </tp>
      <tp t="s">
        <v>Y</v>
        <stp/>
        <stp>##V3_BDPV12</stp>
        <stp>XS2020583618 Corp</stp>
        <stp>callable</stp>
        <stp>[regression 01 - interest pairs.xlsx]SEM!R56C7</stp>
        <tr r="G56" s="3"/>
      </tp>
      <tp t="s">
        <v>ENGIE</v>
        <stp/>
        <stp>##V3_BDPV12</stp>
        <stp>FR0013455821 Corp</stp>
        <stp>short_name</stp>
        <stp>[regression 01 - interest pairs.xlsx]SEM!R30C5</stp>
        <tr r="E30" s="3"/>
      </tp>
      <tp t="e">
        <v>#N/A</v>
        <stp/>
        <stp>##V3_BDPV12</stp>
        <stp xml:space="preserve">CT413383_250620_TRS1 </stp>
        <stp>callable</stp>
        <stp>[regression 01 - interest pairs.xlsx]SEM!R85C7</stp>
        <tr r="G85" s="3"/>
      </tp>
      <tp t="s">
        <v>ELEC DE FRANCE</v>
        <stp/>
        <stp>##V3_BDPV12</stp>
        <stp>FR0010891317 Corp</stp>
        <stp>short_name</stp>
        <stp>[regression 01 - interest pairs.xlsx]SEM!R24C5</stp>
        <tr r="E24" s="3"/>
      </tp>
      <tp t="s">
        <v>15/04/2027</v>
        <stp/>
        <stp>##V3_BDPV12</stp>
        <stp>PTEDPNOM0015 Corp</stp>
        <stp>final_maturity</stp>
        <stp>[regression 01 - interest pairs.xlsx]SEM!R72C9</stp>
        <tr r="I72" s="3"/>
      </tp>
      <tp t="s">
        <v>CREDIT SUISSE</v>
        <stp/>
        <stp>##V3_BDPV12</stp>
        <stp>USH3698DCV40 Corp</stp>
        <stp>short_name</stp>
        <stp>[regression 01 - interest pairs.xlsx]SEM!R401C5</stp>
        <tr r="E401" s="3"/>
      </tp>
      <tp t="s">
        <v>Y</v>
        <stp/>
        <stp>##V3_BDPV12</stp>
        <stp>USF8586CRW49 Corp</stp>
        <stp>callable</stp>
        <stp>[regression 01 - interest pairs.xlsx]SEM!R426C7</stp>
        <tr r="G426" s="3"/>
      </tp>
      <tp t="s">
        <v>HSBC HOLDINGS</v>
        <stp/>
        <stp>##V3_BDPV12</stp>
        <stp>US404280AT69 Corp</stp>
        <stp>short_name</stp>
        <stp>[regression 01 - interest pairs.xlsx]SEM!R367C5</stp>
        <tr r="E367" s="3"/>
      </tp>
      <tp t="s">
        <v>VODAFONE GROUP</v>
        <stp/>
        <stp>##V3_BDPV12</stp>
        <stp>US92857WBQ24 Corp</stp>
        <stp>short_name</stp>
        <stp>[regression 01 - interest pairs.xlsx]SEM!R165C5</stp>
        <tr r="E165" s="3"/>
      </tp>
      <tp t="s">
        <v>HSBC HOLDINGS</v>
        <stp/>
        <stp>##V3_BDPV12</stp>
        <stp>US404280AS86 Corp</stp>
        <stp>short_name</stp>
        <stp>[regression 01 - interest pairs.xlsx]SEM!R410C5</stp>
        <tr r="E410" s="3"/>
      </tp>
      <tp t="s">
        <v>03/06/2024</v>
        <stp/>
        <stp>##V3_BDPV12</stp>
        <stp>XS1323897725 Corp</stp>
        <stp>nxt_call_dt</stp>
        <stp>[regression 01 - interest pairs.xlsx]main!R6C9</stp>
        <tr r="I6" s="1"/>
      </tp>
      <tp t="s">
        <v>Y</v>
        <stp/>
        <stp>##V3_BDPV12</stp>
        <stp>XS1222591023 Corp</stp>
        <stp>callable</stp>
        <stp>[regression 01 - interest pairs.xlsx]SEM!R99C7</stp>
        <tr r="G99" s="3"/>
      </tp>
      <tp t="s">
        <v>Y</v>
        <stp/>
        <stp>##V3_BDPV12</stp>
        <stp>XS1956028168 Corp</stp>
        <stp>callable</stp>
        <stp>[regression 01 - interest pairs.xlsx]SEM!R38C7</stp>
        <tr r="G38" s="3"/>
      </tp>
      <tp t="s">
        <v>EURO-BOBL FUTURE  Jun20</v>
        <stp/>
        <stp>##V3_BDPV12</stp>
        <stp>OEM0 Comdty</stp>
        <stp>short_name</stp>
        <stp>[regression 01 - interest pairs.xlsx]SEM!R88C5</stp>
        <tr r="E88" s="3"/>
      </tp>
      <tp t="s">
        <v>06/04/2029</v>
        <stp/>
        <stp>##V3_BDPV12</stp>
        <stp>XS2113700921 Corp</stp>
        <stp>final_maturity</stp>
        <stp>[regression 01 - interest pairs.xlsx]SEM!R7C9</stp>
        <tr r="I7" s="3"/>
      </tp>
      <tp t="s">
        <v>#N/A Field Not Applicable</v>
        <stp/>
        <stp>##V3_BDPV12</stp>
        <stp>ECM0 Curncy</stp>
        <stp>callable</stp>
        <stp>[regression 01 - interest pairs.xlsx]SEM!R188C7</stp>
        <tr r="G188" s="3"/>
      </tp>
      <tp t="e">
        <v>#N/A</v>
        <stp/>
        <stp>##V3_BDPV12</stp>
        <stp xml:space="preserve">USF2893TAF33_JP_REPO </stp>
        <stp>INDUSTRY_GROUP</stp>
        <stp>[regression 01 - interest pairs.xlsx]SEM!R226C6</stp>
        <tr r="F226" s="3"/>
      </tp>
      <tp t="s">
        <v>#N/A Field Not Applicable</v>
        <stp/>
        <stp>##V3_BDPV12</stp>
        <stp>CH0331455318 Corp</stp>
        <stp>final_maturity</stp>
        <stp>[regression 01 - interest pairs.xlsx]SEM!R386C9</stp>
        <tr r="I386" s="3"/>
      </tp>
      <tp t="e">
        <v>#N/A</v>
        <stp/>
        <stp>##V3_BDPV12</stp>
        <stp xml:space="preserve">US780099CK11_JP_REPO </stp>
        <stp>INDUSTRY_GROUP</stp>
        <stp>[regression 01 - interest pairs.xlsx]SEM!R273C6</stp>
        <tr r="F273" s="3"/>
      </tp>
      <tp t="s">
        <v>Y</v>
        <stp/>
        <stp>##V3_BDPV12</stp>
        <stp>US65557DAL55 Corp</stp>
        <stp>callable</stp>
        <stp>[regression 01 - interest pairs.xlsx]SEM!R421C7</stp>
        <tr r="G421" s="3"/>
      </tp>
      <tp t="s">
        <v>#N/A Invalid Security</v>
        <stp/>
        <stp>##V3_BDPV12</stp>
        <stp>MT7000016820 Equity</stp>
        <stp>callable</stp>
        <stp>[regression 01 - interest pairs.xlsx]SEM!R327C7</stp>
        <tr r="G327" s="3"/>
      </tp>
      <tp t="s">
        <v>12/12/2024</v>
        <stp/>
        <stp>##V3_BDPV12</stp>
        <stp>XS1152343668 Corp</stp>
        <stp>nxt_call_dt</stp>
        <stp>[regression 01 - interest pairs.xlsx]main!R7C9</stp>
        <tr r="I7" s="1"/>
      </tp>
      <tp t="s">
        <v>N</v>
        <stp/>
        <stp>##V3_BDPV12</stp>
        <stp>XS1693818525 Corp</stp>
        <stp>callable</stp>
        <stp>[regression 01 - interest pairs.xlsx]SEM!R75C7</stp>
        <tr r="G75" s="3"/>
      </tp>
      <tp t="s">
        <v>EURO-BUND FUTURE  Jun20</v>
        <stp/>
        <stp>##V3_BDPV12</stp>
        <stp>RXM0 Comdty</stp>
        <stp>short_name</stp>
        <stp>[regression 01 - interest pairs.xlsx]SEM!R89C5</stp>
        <tr r="E89" s="3"/>
      </tp>
      <tp t="s">
        <v>#N/A Field Not Applicable</v>
        <stp/>
        <stp>##V3_BDPV12</stp>
        <stp>RXM0 Comdty</stp>
        <stp>callable</stp>
        <stp>[regression 01 - interest pairs.xlsx]SEM!R89C7</stp>
        <tr r="G89" s="3"/>
      </tp>
      <tp t="s">
        <v>CREDIT SUISSE</v>
        <stp/>
        <stp>##V3_BDPV12</stp>
        <stp>USH3698DBZ62 Corp</stp>
        <stp>short_name</stp>
        <stp>[regression 01 - interest pairs.xlsx]SEM!R403C5</stp>
        <tr r="E403" s="3"/>
      </tp>
      <tp t="e">
        <v>#N/A</v>
        <stp/>
        <stp>##V3_BDPV12</stp>
        <stp xml:space="preserve">US912810SK51_JP_REPO </stp>
        <stp>INDUSTRY_GROUP</stp>
        <stp>[regression 01 - interest pairs.xlsx]SEM!R288C6</stp>
        <tr r="F288" s="3"/>
      </tp>
      <tp t="e">
        <v>#N/A</v>
        <stp/>
        <stp>##V3_BDPV12</stp>
        <stp xml:space="preserve">US404280BC26_CS_REPO </stp>
        <stp>INDUSTRY_GROUP</stp>
        <stp>[regression 01 - interest pairs.xlsx]SEM!R333C6</stp>
        <tr r="F333" s="3"/>
      </tp>
      <tp t="s">
        <v>Y</v>
        <stp/>
        <stp>##V3_BDPV12</stp>
        <stp>USH3698DCV40 Corp</stp>
        <stp>callable</stp>
        <stp>[regression 01 - interest pairs.xlsx]SEM!R401C7</stp>
        <tr r="G401" s="3"/>
      </tp>
      <tp t="s">
        <v>Y</v>
        <stp/>
        <stp>##V3_BDPV12</stp>
        <stp>USH3698DBZ62 Corp</stp>
        <stp>callable</stp>
        <stp>[regression 01 - interest pairs.xlsx]SEM!R403C7</stp>
        <tr r="G403" s="3"/>
      </tp>
      <tp t="s">
        <v>02/04/2032</v>
        <stp/>
        <stp>##V3_BDPV12</stp>
        <stp>BE6320935271 Corp</stp>
        <stp>final_maturity</stp>
        <stp>[regression 01 - interest pairs.xlsx]SEM!R4C9</stp>
        <tr r="I4" s="3"/>
      </tp>
      <tp t="s">
        <v>N</v>
        <stp/>
        <stp>##V3_BDPV12</stp>
        <stp>FR0010891317 Corp</stp>
        <stp>callable</stp>
        <stp>[regression 01 - interest pairs.xlsx]SEM!R24C7</stp>
        <tr r="G24" s="3"/>
      </tp>
      <tp t="s">
        <v>Y</v>
        <stp/>
        <stp>##V3_BDPV12</stp>
        <stp>FR0013455813 Corp</stp>
        <stp>callable</stp>
        <stp>[regression 01 - interest pairs.xlsx]SEM!R28C7</stp>
        <tr r="G28" s="3"/>
      </tp>
      <tp t="s">
        <v>N</v>
        <stp/>
        <stp>##V3_BDPV12</stp>
        <stp>XS2154418730 Corp</stp>
        <stp>callable</stp>
        <stp>[regression 01 - interest pairs.xlsx]SEM!R48C7</stp>
        <tr r="G48" s="3"/>
      </tp>
      <tp t="s">
        <v>#N/A Field Not Applicable</v>
        <stp/>
        <stp>##V3_BDPV12</stp>
        <stp>ECM0 Curncy</stp>
        <stp>final_maturity</stp>
        <stp>[regression 01 - interest pairs.xlsx]SEM!R188C9</stp>
        <tr r="I188" s="3"/>
      </tp>
      <tp t="s">
        <v>UBS GROUP FUNDIN</v>
        <stp/>
        <stp>##V3_BDPV12</stp>
        <stp>USH4209UAT37 Corp</stp>
        <stp>short_name</stp>
        <stp>[regression 01 - interest pairs.xlsx]SEM!R387C5</stp>
        <tr r="E387" s="3"/>
      </tp>
      <tp t="s">
        <v>HSBC HOLDINGS</v>
        <stp/>
        <stp>##V3_BDPV12</stp>
        <stp>US404280BP39 Corp</stp>
        <stp>short_name</stp>
        <stp>[regression 01 - interest pairs.xlsx]SEM!R390C5</stp>
        <tr r="E390" s="3"/>
      </tp>
      <tp t="s">
        <v>Y</v>
        <stp/>
        <stp>##V3_BDPV12</stp>
        <stp>XS0969342384 Corp</stp>
        <stp>callable</stp>
        <stp>[regression 01 - interest pairs.xlsx]SEM!R97C7</stp>
        <tr r="G97" s="3"/>
      </tp>
      <tp t="s">
        <v>03/06/2024</v>
        <stp/>
        <stp>##V3_BDPV12</stp>
        <stp>XS1323897725 Corp</stp>
        <stp>nxt_call_dt</stp>
        <stp>[regression 01 - interest pairs.xlsx]main!R5C9</stp>
        <tr r="I5" s="1"/>
      </tp>
      <tp t="s">
        <v>22/04/2026</v>
        <stp/>
        <stp>##V3_BDPV12</stp>
        <stp>FR0013508512 Corp</stp>
        <stp>final_maturity</stp>
        <stp>[regression 01 - interest pairs.xlsx]SEM!R6C9</stp>
        <tr r="I6" s="3"/>
      </tp>
      <tp t="s">
        <v>Y</v>
        <stp/>
        <stp>##V3_BDPV12</stp>
        <stp>FR0013508512 Corp</stp>
        <stp>callable</stp>
        <stp>[regression 01 - interest pairs.xlsx]SEM!R78C7</stp>
        <tr r="G78" s="3"/>
      </tp>
      <tp t="s">
        <v>Y</v>
        <stp/>
        <stp>##V3_BDPV12</stp>
        <stp>XS1120649584 Corp</stp>
        <stp>callable</stp>
        <stp>[regression 01 - interest pairs.xlsx]SEM!R83C7</stp>
        <tr r="G83" s="3"/>
      </tp>
      <tp t="s">
        <v>ENGIE</v>
        <stp/>
        <stp>##V3_BDPV12</stp>
        <stp>FR0013428513 Corp</stp>
        <stp>short_name</stp>
        <stp>[regression 01 - interest pairs.xlsx]SEM!R31C5</stp>
        <tr r="E31" s="3"/>
      </tp>
      <tp t="s">
        <v>24/06/2032</v>
        <stp/>
        <stp>##V3_BDPV12</stp>
        <stp>XS2014382845 Corp</stp>
        <stp>final_maturity</stp>
        <stp>[regression 01 - interest pairs.xlsx]SEM!R9C9</stp>
        <tr r="I9" s="3"/>
      </tp>
      <tp t="s">
        <v>08/08/2034</v>
        <stp/>
        <stp>##V3_BDPV12</stp>
        <stp>DE000A2YNZY4 Corp</stp>
        <stp>final_maturity</stp>
        <stp>[regression 01 - interest pairs.xlsx]SEM!R14C9</stp>
        <tr r="I14" s="3"/>
      </tp>
      <tp t="s">
        <v>#N/A Field Not Applicable</v>
        <stp/>
        <stp>##V3_BDPV12</stp>
        <stp>CH0400441280 Corp</stp>
        <stp>final_maturity</stp>
        <stp>[regression 01 - interest pairs.xlsx]SEM!R385C9</stp>
        <tr r="I385" s="3"/>
      </tp>
      <tp t="s">
        <v>Y</v>
        <stp/>
        <stp>##V3_BDPV12</stp>
        <stp>USF8586CRW49 Corp</stp>
        <stp>callable</stp>
        <stp>[regression 01 - interest pairs.xlsx]SEM!R382C7</stp>
        <tr r="G382" s="3"/>
      </tp>
      <tp t="s">
        <v>LLOYDS BK GR PLC</v>
        <stp/>
        <stp>##V3_BDPV12</stp>
        <stp>US539439AU36 Corp</stp>
        <stp>short_name</stp>
        <stp>[regression 01 - interest pairs.xlsx]SEM!R374C5</stp>
        <tr r="E374" s="3"/>
      </tp>
      <tp t="s">
        <v>N</v>
        <stp/>
        <stp>##V3_BDPV12</stp>
        <stp>XS2089226026 Corp</stp>
        <stp>callable</stp>
        <stp>[regression 01 - interest pairs.xlsx]SEM!R19C7</stp>
        <tr r="G19" s="3"/>
      </tp>
      <tp t="s">
        <v>VEOLIA ENVRNMT</v>
        <stp/>
        <stp>##V3_BDPV12</stp>
        <stp>FR0013476595 Corp</stp>
        <stp>short_name</stp>
        <stp>[regression 01 - interest pairs.xlsx]SEM!R68C5</stp>
        <tr r="E68" s="3"/>
      </tp>
      <tp t="e">
        <v>#N/A</v>
        <stp/>
        <stp>##V3_BDPV12</stp>
        <stp xml:space="preserve">PTEDPKOM0034_JP_REPO </stp>
        <stp>INDUSTRY_GROUP</stp>
        <stp>[regression 01 - interest pairs.xlsx]SEM!R230C6</stp>
        <tr r="F230" s="3"/>
      </tp>
      <tp t="s">
        <v>Y</v>
        <stp/>
        <stp>##V3_BDPV12</stp>
        <stp>USH3698DCV40 Corp</stp>
        <stp>callable</stp>
        <stp>[regression 01 - interest pairs.xlsx]SEM!R356C7</stp>
        <tr r="G356" s="3"/>
      </tp>
      <tp t="s">
        <v>DAIMLER AG</v>
        <stp/>
        <stp>##V3_BDPV12</stp>
        <stp>DE000A169NC2 Corp</stp>
        <stp>short_name</stp>
        <stp>[regression 01 - interest pairs.xlsx]SEM!R15C5</stp>
        <tr r="E15" s="3"/>
      </tp>
      <tp t="s">
        <v>02/04/2040</v>
        <stp/>
        <stp>##V3_BDPV12</stp>
        <stp>BE6320936287 Corp</stp>
        <stp>final_maturity</stp>
        <stp>[regression 01 - interest pairs.xlsx]SEM!R5C9</stp>
        <tr r="I5" s="3"/>
      </tp>
      <tp t="s">
        <v>N</v>
        <stp/>
        <stp>##V3_BDPV12</stp>
        <stp>XS2115092012 Corp</stp>
        <stp>callable</stp>
        <stp>[regression 01 - interest pairs.xlsx]SEM!R39C7</stp>
        <tr r="G39" s="3"/>
      </tp>
      <tp t="s">
        <v>Y</v>
        <stp/>
        <stp>##V3_BDPV12</stp>
        <stp>XS2075938006 Corp</stp>
        <stp>callable</stp>
        <stp>[regression 01 - interest pairs.xlsx]SEM!R41C7</stp>
        <tr r="G41" s="3"/>
      </tp>
      <tp t="s">
        <v>Y</v>
        <stp/>
        <stp>##V3_BDPV12</stp>
        <stp>FR0013213295 Corp</stp>
        <stp>callable</stp>
        <stp>[regression 01 - interest pairs.xlsx]SEM!R21C7</stp>
        <tr r="G21" s="3"/>
      </tp>
      <tp t="s">
        <v>Y</v>
        <stp/>
        <stp>##V3_BDPV12</stp>
        <stp>FR0013476595 Corp</stp>
        <stp>callable</stp>
        <stp>[regression 01 - interest pairs.xlsx]SEM!R77C7</stp>
        <tr r="G77" s="3"/>
      </tp>
      <tp t="s">
        <v>N</v>
        <stp/>
        <stp>##V3_BDPV12</stp>
        <stp>XS1693818525 Corp</stp>
        <stp>callable</stp>
        <stp>[regression 01 - interest pairs.xlsx]SEM!R61C7</stp>
        <tr r="G61" s="3"/>
      </tp>
      <tp t="s">
        <v>N</v>
        <stp/>
        <stp>##V3_BDPV12</stp>
        <stp>XS1139315581 Corp</stp>
        <stp>callable</stp>
        <stp>[regression 01 - interest pairs.xlsx]SEM!R60C7</stp>
        <tr r="G60" s="3"/>
      </tp>
      <tp t="e">
        <v>#N/A</v>
        <stp/>
        <stp>##V3_BDPV12</stp>
        <stp xml:space="preserve">CT413383_250620_TRS1 </stp>
        <stp>final_maturity</stp>
        <stp>[regression 01 - interest pairs.xlsx]SEM!R85C9</stp>
        <tr r="I85" s="3"/>
      </tp>
      <tp t="s">
        <v>Y</v>
        <stp/>
        <stp>##V3_BDPV12</stp>
        <stp>USH3698DBW32 Corp</stp>
        <stp>callable</stp>
        <stp>[regression 01 - interest pairs.xlsx]SEM!R357C7</stp>
        <tr r="G357" s="3"/>
      </tp>
      <tp t="s">
        <v>HSBC HOLDINGS</v>
        <stp/>
        <stp>##V3_BDPV12</stp>
        <stp>US404280BP39 Corp</stp>
        <stp>short_name</stp>
        <stp>[regression 01 - interest pairs.xlsx]SEM!R365C5</stp>
        <tr r="E365" s="3"/>
      </tp>
      <tp t="s">
        <v>Y</v>
        <stp/>
        <stp>##V3_BDPV12</stp>
        <stp>PTEDPNOM0015 Corp</stp>
        <stp>callable</stp>
        <stp>[regression 01 - interest pairs.xlsx]SEM!R72C7</stp>
        <tr r="G72" s="3"/>
      </tp>
      <tp t="s">
        <v>N</v>
        <stp/>
        <stp>##V3_BDPV12</stp>
        <stp>XS1222590488 Corp</stp>
        <stp>callable</stp>
        <stp>[regression 01 - interest pairs.xlsx]SEM!R25C7</stp>
        <tr r="G25" s="3"/>
      </tp>
      <tp t="s">
        <v>Y</v>
        <stp/>
        <stp>##V3_BDPV12</stp>
        <stp>FR0013344686 Corp</stp>
        <stp>callable</stp>
        <stp>[regression 01 - interest pairs.xlsx]SEM!R32C7</stp>
        <tr r="G32" s="3"/>
      </tp>
      <tp t="s">
        <v>Y</v>
        <stp/>
        <stp>##V3_BDPV12</stp>
        <stp>XS2150054026 Corp</stp>
        <stp>callable</stp>
        <stp>[regression 01 - interest pairs.xlsx]SEM!R79C7</stp>
        <tr r="G79" s="3"/>
      </tp>
      <tp t="s">
        <v>N</v>
        <stp/>
        <stp>##V3_BDPV12</stp>
        <stp>XS1497606365 Corp</stp>
        <stp>callable</stp>
        <stp>[regression 01 - interest pairs.xlsx]SEM!R58C7</stp>
        <tr r="G58" s="3"/>
      </tp>
      <tp t="s">
        <v>ENGIE</v>
        <stp/>
        <stp>##V3_BDPV12</stp>
        <stp>FR0013365285 Corp</stp>
        <stp>short_name</stp>
        <stp>[regression 01 - interest pairs.xlsx]SEM!R29C5</stp>
        <tr r="E29" s="3"/>
      </tp>
      <tp t="s">
        <v>CRED AGRICOLE SA</v>
        <stp/>
        <stp>##V3_BDPV12</stp>
        <stp>USF22797RT78 Corp</stp>
        <stp>short_name</stp>
        <stp>[regression 01 - interest pairs.xlsx]SEM!R344C5</stp>
        <tr r="E344" s="3"/>
      </tp>
      <tp t="e">
        <v>#N/A</v>
        <stp/>
        <stp>##V3_BDPV12</stp>
        <stp xml:space="preserve">CT413383_250620_TRS1 </stp>
        <stp>nxt_call_dt</stp>
        <stp>[regression 01 - interest pairs.xlsx]SEM!R85C8</stp>
        <tr r="H85" s="3"/>
      </tp>
      <tp t="s">
        <v>Y</v>
        <stp/>
        <stp>##V3_BDPV12</stp>
        <stp>DE000A2GSFF1 Corp</stp>
        <stp>callable</stp>
        <stp>[regression 01 - interest pairs.xlsx]SEM!R125C7</stp>
        <tr r="G125" s="3"/>
      </tp>
      <tp t="s">
        <v>Y</v>
        <stp/>
        <stp>##V3_BDPV12</stp>
        <stp>XS2077670342 Corp</stp>
        <stp>callable</stp>
        <stp>[regression 01 - interest pairs.xlsx]SEM!R98C7</stp>
        <tr r="G98" s="3"/>
      </tp>
      <tp t="s">
        <v>N</v>
        <stp/>
        <stp>##V3_BDPV12</stp>
        <stp>US912810SK51 Govt</stp>
        <stp>callable</stp>
        <stp>[regression 01 - interest pairs.xlsx]SEM!R55C7</stp>
        <tr r="G55" s="3"/>
      </tp>
      <tp t="s">
        <v>Y</v>
        <stp/>
        <stp>##V3_BDPV12</stp>
        <stp>FR0013504693 Corp</stp>
        <stp>callable</stp>
        <stp>[regression 01 - interest pairs.xlsx]SEM!R34C7</stp>
        <tr r="G34" s="3"/>
      </tp>
      <tp t="s">
        <v>DEUTSCHLAND REP</v>
        <stp/>
        <stp>##V3_BDPV12</stp>
        <stp>DE0001102499 Govt</stp>
        <stp>short_name</stp>
        <stp>[regression 01 - interest pairs.xlsx]SEM!R18C5</stp>
        <tr r="E18" s="3"/>
      </tp>
      <tp t="s">
        <v>Y</v>
        <stp/>
        <stp>##V3_BDPV12</stp>
        <stp>BE6320935271 Corp</stp>
        <stp>callable</stp>
        <stp>[regression 01 - interest pairs.xlsx]SEM!R70C7</stp>
        <tr r="G70" s="3"/>
      </tp>
      <tp t="s">
        <v>ENGIE</v>
        <stp/>
        <stp>##V3_BDPV12</stp>
        <stp>FR0013455813 Corp</stp>
        <stp>short_name</stp>
        <stp>[regression 01 - interest pairs.xlsx]SEM!R28C5</stp>
        <tr r="E28" s="3"/>
      </tp>
      <tp t="e">
        <v>#N/A</v>
        <stp/>
        <stp>##V3_BDPV12</stp>
        <stp xml:space="preserve">FR0013447877_JP_REPO </stp>
        <stp>callable</stp>
        <stp>[regression 01 - interest pairs.xlsx]SEM!R269C7</stp>
        <tr r="G269" s="3"/>
      </tp>
      <tp t="e">
        <v>#N/A</v>
        <stp/>
        <stp>##V3_BDPV12</stp>
        <stp xml:space="preserve">FR0013284270_JP_REPO </stp>
        <stp>callable</stp>
        <stp>[regression 01 - interest pairs.xlsx]SEM!R242C7</stp>
        <tr r="G242" s="3"/>
      </tp>
      <tp t="e">
        <v>#N/A</v>
        <stp/>
        <stp>##V3_BDPV12</stp>
        <stp xml:space="preserve">XS1139494493_CS_REPO </stp>
        <stp>callable</stp>
        <stp>[regression 01 - interest pairs.xlsx]SEM!R331C7</stp>
        <tr r="G331" s="3"/>
      </tp>
      <tp t="e">
        <v>#N/A</v>
        <stp/>
        <stp>##V3_BDPV12</stp>
        <stp xml:space="preserve">XS2066706909_JP_REPO </stp>
        <stp>callable</stp>
        <stp>[regression 01 - interest pairs.xlsx]SEM!R233C7</stp>
        <tr r="G233" s="3"/>
      </tp>
      <tp t="e">
        <v>#N/A</v>
        <stp/>
        <stp>##V3_BDPV12</stp>
        <stp xml:space="preserve">XS2014382845_JP_REPO </stp>
        <stp>callable</stp>
        <stp>[regression 01 - interest pairs.xlsx]SEM!R197C7</stp>
        <tr r="G197" s="3"/>
      </tp>
      <tp t="e">
        <v>#N/A</v>
        <stp/>
        <stp>##V3_BDPV12</stp>
        <stp xml:space="preserve">XS1222590488_JP_REPO </stp>
        <stp>callable</stp>
        <stp>[regression 01 - interest pairs.xlsx]SEM!R229C7</stp>
        <tr r="G229" s="3"/>
      </tp>
      <tp t="s">
        <v>INNOGY FINANCE</v>
        <stp/>
        <stp>##V3_BDPV12</stp>
        <stp>XS1595704872 Corp</stp>
        <stp>short_name</stp>
        <stp>[regression 01 - interest pairs.xlsx]SEM!R40C5</stp>
        <tr r="E40" s="3"/>
      </tp>
      <tp t="s">
        <v>VERIZON COMM INC</v>
        <stp/>
        <stp>##V3_BDPV12</stp>
        <stp>XS2052321093 Corp</stp>
        <stp>short_name</stp>
        <stp>[regression 01 - interest pairs.xlsx]SEM!R69C5</stp>
        <tr r="E69" s="3"/>
      </tp>
      <tp t="s">
        <v>MEDTRONIC GLOBAL</v>
        <stp/>
        <stp>##V3_BDPV12</stp>
        <stp>XS1960678412 Corp</stp>
        <stp>short_name</stp>
        <stp>[regression 01 - interest pairs.xlsx]SEM!R43C5</stp>
        <tr r="E43" s="3"/>
      </tp>
      <tp t="s">
        <v>SOLBBB 5.425 PERP</v>
        <stp/>
        <stp>##V3_BDPV12</stp>
        <stp>EJ917655 Corp</stp>
        <stp>security_name</stp>
        <stp>[regression 01 - interest pairs.xlsx]historic!R8C5</stp>
        <tr r="E8" s="2"/>
      </tp>
      <tp t="s">
        <v>#N/A Field Not Applicable</v>
        <stp/>
        <stp>##V3_BDPV12</stp>
        <stp>IE0032523478 Equity</stp>
        <stp>final_maturity</stp>
        <stp>[regression 01 - interest pairs.xlsx]SEM!R127C9</stp>
        <tr r="I127" s="3"/>
      </tp>
      <tp t="s">
        <v>24/11/3017</v>
        <stp/>
        <stp>##V3_BDPV12</stp>
        <stp>XS1720192696 Corp</stp>
        <stp>final_maturity</stp>
        <stp>[regression 01 - interest pairs.xlsx]SEM!R141C9</stp>
        <tr r="I141" s="3"/>
      </tp>
      <tp t="s">
        <v>#N/A Field Not Applicable</v>
        <stp/>
        <stp>##V3_BDPV12</stp>
        <stp>XS1998799792 Corp</stp>
        <stp>final_maturity</stp>
        <stp>[regression 01 - interest pairs.xlsx]SEM!R348C9</stp>
        <tr r="I348" s="3"/>
      </tp>
      <tp t="s">
        <v>#N/A Field Not Applicable</v>
        <stp/>
        <stp>##V3_BDPV12</stp>
        <stp>XS1043552188 Corp</stp>
        <stp>final_maturity</stp>
        <stp>[regression 01 - interest pairs.xlsx]SEM!R375C9</stp>
        <tr r="I375" s="3"/>
      </tp>
      <tp t="s">
        <v>#N/A Field Not Applicable</v>
        <stp/>
        <stp>##V3_BDPV12</stp>
        <stp>XS1115498260 Corp</stp>
        <stp>final_maturity</stp>
        <stp>[regression 01 - interest pairs.xlsx]SEM!R180C9</stp>
        <tr r="I180" s="3"/>
      </tp>
      <tp t="s">
        <v>#N/A Field Not Applicable</v>
        <stp/>
        <stp>##V3_BDPV12</stp>
        <stp>XS1043552261 Corp</stp>
        <stp>final_maturity</stp>
        <stp>[regression 01 - interest pairs.xlsx]SEM!R376C9</stp>
        <tr r="I376" s="3"/>
      </tp>
      <tp t="s">
        <v>24/11/2081</v>
        <stp/>
        <stp>##V3_BDPV12</stp>
        <stp>XS1713463559 Corp</stp>
        <stp>final_maturity</stp>
        <stp>[regression 01 - interest pairs.xlsx]SEM!R121C9</stp>
        <tr r="I121" s="3"/>
      </tp>
      <tp t="s">
        <v>Y</v>
        <stp/>
        <stp>##V3_BDPV12</stp>
        <stp>USF1R15XL274 Corp</stp>
        <stp>callable</stp>
        <stp>[regression 01 - interest pairs.xlsx]SEM!R351C7</stp>
        <tr r="G351" s="3"/>
      </tp>
      <tp t="s">
        <v>#N/A Field Not Applicable</v>
        <stp/>
        <stp>##V3_BDPV12</stp>
        <stp>USF1R15XK367 Corp</stp>
        <stp>final_maturity</stp>
        <stp>[regression 01 - interest pairs.xlsx]SEM!R354C9</stp>
        <tr r="I354" s="3"/>
      </tp>
      <tp t="e">
        <v>#N/A</v>
        <stp/>
        <stp>##V3_BDPV12</stp>
        <stp xml:space="preserve">FR0013365285_JP_REPO </stp>
        <stp>callable</stp>
        <stp>[regression 01 - interest pairs.xlsx]SEM!R238C7</stp>
        <tr r="G238" s="3"/>
      </tp>
      <tp t="e">
        <v>#N/A</v>
        <stp/>
        <stp>##V3_BDPV12</stp>
        <stp xml:space="preserve">XS1323897725_JP_REPO </stp>
        <stp>callable</stp>
        <stp>[regression 01 - interest pairs.xlsx]SEM!R284C7</stp>
        <tr r="G284" s="3"/>
      </tp>
      <tp t="e">
        <v>#N/A</v>
        <stp/>
        <stp>##V3_BDPV12</stp>
        <stp xml:space="preserve">XS1616411119_JP_REPO </stp>
        <stp>callable</stp>
        <stp>[regression 01 - interest pairs.xlsx]SEM!R245C7</stp>
        <tr r="G245" s="3"/>
      </tp>
      <tp t="s">
        <v>HSBC HOLDINGS</v>
        <stp/>
        <stp>##V3_BDPV12</stp>
        <stp>US404280BC26 Corp</stp>
        <stp>short_name</stp>
        <stp>[regression 01 - interest pairs.xlsx]SEM!R369C5</stp>
        <tr r="E369" s="3"/>
      </tp>
      <tp t="e">
        <v>#N/A</v>
        <stp/>
        <stp>##V3_BDPV12</stp>
        <stp xml:space="preserve">XS2010032378_JP_REPO </stp>
        <stp>callable</stp>
        <stp>[regression 01 - interest pairs.xlsx]SEM!R200C7</stp>
        <tr r="G200" s="3"/>
      </tp>
      <tp t="s">
        <v>LLOYDS BK GR PLC</v>
        <stp/>
        <stp>##V3_BDPV12</stp>
        <stp>US53944YAJ29 Corp</stp>
        <stp>short_name</stp>
        <stp>[regression 01 - interest pairs.xlsx]SEM!R416C5</stp>
        <tr r="E416" s="3"/>
      </tp>
      <tp t="e">
        <v>#N/A</v>
        <stp/>
        <stp>##V3_BDPV12</stp>
        <stp xml:space="preserve">XS1956028168_JP_REPO </stp>
        <stp>callable</stp>
        <stp>[regression 01 - interest pairs.xlsx]SEM!R248C7</stp>
        <tr r="G248" s="3"/>
      </tp>
      <tp t="e">
        <v>#N/A</v>
        <stp/>
        <stp>##V3_BDPV12</stp>
        <stp xml:space="preserve">XS1254119750_JP_REPO </stp>
        <stp>callable</stp>
        <stp>[regression 01 - interest pairs.xlsx]SEM!R278C7</stp>
        <tr r="G278" s="3"/>
      </tp>
      <tp t="e">
        <v>#N/A</v>
        <stp/>
        <stp>##V3_BDPV12</stp>
        <stp xml:space="preserve">XS1788973573_CS_REPO </stp>
        <stp>callable</stp>
        <stp>[regression 01 - interest pairs.xlsx]SEM!R328C7</stp>
        <tr r="G328" s="3"/>
      </tp>
      <tp t="s">
        <v>NORDEA BANK AB</v>
        <stp/>
        <stp>##V3_BDPV12</stp>
        <stp>US65557DAL55 Corp</stp>
        <stp>short_name</stp>
        <stp>[regression 01 - interest pairs.xlsx]SEM!R421C5</stp>
        <tr r="E421" s="3"/>
      </tp>
      <tp t="s">
        <v>ING GROEP NV</v>
        <stp/>
        <stp>##V3_BDPV12</stp>
        <stp>US456837AE31 Corp</stp>
        <stp>short_name</stp>
        <stp>[regression 01 - interest pairs.xlsx]SEM!R415C5</stp>
        <tr r="E415" s="3"/>
      </tp>
      <tp t="s">
        <v>SOLBBB 4 1/4 PERP</v>
        <stp/>
        <stp>##V3_BDPV12</stp>
        <stp>AV915324 Corp</stp>
        <stp>security_name</stp>
        <stp>[regression 01 - interest pairs.xlsx]historic!R8C4</stp>
        <tr r="D8" s="2"/>
      </tp>
      <tp t="s">
        <v>SOLBBB 5.869 PERP</v>
        <stp/>
        <stp>##V3_BDPV12</stp>
        <stp>QJ937566 Corp</stp>
        <stp>security_name</stp>
        <stp>[regression 01 - interest pairs.xlsx]historic!R8C3</stp>
        <tr r="C8" s="2"/>
      </tp>
      <tp t="s">
        <v>#N/A Field Not Applicable</v>
        <stp/>
        <stp>##V3_BDPV12</stp>
        <stp>XS1294342792 Corp</stp>
        <stp>final_maturity</stp>
        <stp>[regression 01 - interest pairs.xlsx]SEM!R135C9</stp>
        <tr r="I135" s="3"/>
      </tp>
      <tp t="s">
        <v>#N/A Field Not Applicable</v>
        <stp/>
        <stp>##V3_BDPV12</stp>
        <stp>FR0011700293 Corp</stp>
        <stp>final_maturity</stp>
        <stp>[regression 01 - interest pairs.xlsx]SEM!R174C9</stp>
        <tr r="I174" s="3"/>
      </tp>
      <tp t="e">
        <v>#N/A</v>
        <stp/>
        <stp>##V3_BDPV12</stp>
        <stp xml:space="preserve">USF22797RT78_JP_REPO </stp>
        <stp>INDUSTRY_GROUP</stp>
        <stp>[regression 01 - interest pairs.xlsx]SEM!R193C6</stp>
        <tr r="F193" s="3"/>
      </tp>
      <tp t="s">
        <v>23/04/2075</v>
        <stp/>
        <stp>##V3_BDPV12</stp>
        <stp>XS1222594472 Corp</stp>
        <stp>final_maturity</stp>
        <stp>[regression 01 - interest pairs.xlsx]SEM!R100C9</stp>
        <tr r="I100" s="3"/>
      </tp>
    </main>
    <main first="bloomberg.rtd">
      <tp t="s">
        <v>#N/A Field Not Applicable</v>
        <stp/>
        <stp>##V3_BDPV12</stp>
        <stp>XS2046625765 Corp</stp>
        <stp>final_maturity</stp>
        <stp>[regression 01 - interest pairs.xlsx]SEM!R427C9</stp>
        <tr r="I427" s="3"/>
      </tp>
      <tp t="s">
        <v>#N/A Field Not Applicable</v>
        <stp/>
        <stp>##V3_BDPV12</stp>
        <stp>XS2122174415 Corp</stp>
        <stp>final_maturity</stp>
        <stp>[regression 01 - interest pairs.xlsx]SEM!R370C9</stp>
        <tr r="I370" s="3"/>
      </tp>
      <tp t="s">
        <v>#N/A Field Not Applicable</v>
        <stp/>
        <stp>##V3_BDPV12</stp>
        <stp>FR0011401751 Corp</stp>
        <stp>final_maturity</stp>
        <stp>[regression 01 - interest pairs.xlsx]SEM!R111C9</stp>
        <tr r="I111" s="3"/>
      </tp>
      <tp t="s">
        <v>#N/A Field Not Applicable</v>
        <stp/>
        <stp>##V3_BDPV12</stp>
        <stp>XS1497755360 Corp</stp>
        <stp>final_maturity</stp>
        <stp>[regression 01 - interest pairs.xlsx]SEM!R372C9</stp>
        <tr r="I372" s="3"/>
      </tp>
      <tp t="e">
        <v>#N/A</v>
        <stp/>
        <stp>##V3_BDPV12</stp>
        <stp xml:space="preserve">US404280AT69_JP_REPO </stp>
        <stp>INDUSTRY_GROUP</stp>
        <stp>[regression 01 - interest pairs.xlsx]SEM!R255C6</stp>
        <tr r="F255" s="3"/>
      </tp>
      <tp t="e">
        <v>#N/A</v>
        <stp/>
        <stp>##V3_BDPV12</stp>
        <stp xml:space="preserve">XS1014987355_JP_REPO </stp>
        <stp>callable</stp>
        <stp>[regression 01 - interest pairs.xlsx]SEM!R235C7</stp>
        <tr r="G235" s="3"/>
      </tp>
      <tp t="e">
        <v>#N/A</v>
        <stp/>
        <stp>##V3_BDPV12</stp>
        <stp xml:space="preserve">XS2004381245_JP_REPO </stp>
        <stp>callable</stp>
        <stp>[regression 01 - interest pairs.xlsx]SEM!R295C7</stp>
        <tr r="G295" s="3"/>
      </tp>
      <tp t="e">
        <v>#N/A</v>
        <stp/>
        <stp>##V3_BDPV12</stp>
        <stp xml:space="preserve">XS1720192696_JP_REPO </stp>
        <stp>callable</stp>
        <stp>[regression 01 - interest pairs.xlsx]SEM!R270C7</stp>
        <tr r="G270" s="3"/>
      </tp>
      <tp t="e">
        <v>#N/A</v>
        <stp/>
        <stp>##V3_BDPV12</stp>
        <stp xml:space="preserve">XS1048428012_JP_REPO </stp>
        <stp>callable</stp>
        <stp>[regression 01 - interest pairs.xlsx]SEM!R318C7</stp>
        <tr r="G318" s="3"/>
      </tp>
    </main>
    <main first="bloomberg.rtd">
      <tp t="s">
        <v>TENNET HLD BV</v>
        <stp/>
        <stp>##V3_BDPV12</stp>
        <stp>XS1505568136 Corp</stp>
        <stp>short_name</stp>
        <stp>[regression 01 - interest pairs.xlsx]SEM!R57C5</stp>
        <tr r="E57" s="3"/>
      </tp>
      <tp t="s">
        <v>BAYER AG</v>
        <stp/>
        <stp>##V3_BDPV12</stp>
        <stp>XS2077670342 Corp</stp>
        <stp>short_name</stp>
        <stp>[regression 01 - interest pairs.xlsx]SEM!R98C5</stp>
        <tr r="E98" s="3"/>
      </tp>
      <tp t="s">
        <v>#N/A Field Not Applicable</v>
        <stp/>
        <stp>##V3_BDPV12</stp>
        <stp>XS1877860533 Corp</stp>
        <stp>final_maturity</stp>
        <stp>[regression 01 - interest pairs.xlsx]SEM!R377C9</stp>
        <tr r="I377" s="3"/>
      </tp>
      <tp t="s">
        <v>15/09/2076</v>
        <stp/>
        <stp>##V3_BDPV12</stp>
        <stp>XS1014987355 Corp</stp>
        <stp>final_maturity</stp>
        <stp>[regression 01 - interest pairs.xlsx]SEM!R122C9</stp>
        <tr r="I122" s="3"/>
      </tp>
      <tp t="s">
        <v>25/06/2079</v>
        <stp/>
        <stp>##V3_BDPV12</stp>
        <stp>XS2011260531 Corp</stp>
        <stp>final_maturity</stp>
        <stp>[regression 01 - interest pairs.xlsx]SEM!R131C9</stp>
        <tr r="I131" s="3"/>
      </tp>
      <tp t="e">
        <v>#N/A</v>
        <stp/>
        <stp>##V3_BDPV12</stp>
        <stp xml:space="preserve">US912810SK51_JP_REPO </stp>
        <stp>callable</stp>
        <stp>[regression 01 - interest pairs.xlsx]SEM!R288C7</stp>
        <tr r="G288" s="3"/>
      </tp>
      <tp t="s">
        <v>#N/A Field Not Applicable</v>
        <stp/>
        <stp>##V3_BDPV12</stp>
        <stp>XS2046625765 Corp</stp>
        <stp>final_maturity</stp>
        <stp>[regression 01 - interest pairs.xlsx]SEM!R384C9</stp>
        <tr r="I384" s="3"/>
      </tp>
      <tp t="s">
        <v>25/06/2079</v>
        <stp/>
        <stp>##V3_BDPV12</stp>
        <stp>XS2011260705 Corp</stp>
        <stp>final_maturity</stp>
        <stp>[regression 01 - interest pairs.xlsx]SEM!R133C9</stp>
        <tr r="I133" s="3"/>
      </tp>
      <tp t="s">
        <v>#N/A Field Not Applicable</v>
        <stp/>
        <stp>##V3_BDPV12</stp>
        <stp>XS1602466424 Corp</stp>
        <stp>final_maturity</stp>
        <stp>[regression 01 - interest pairs.xlsx]SEM!R393C9</stp>
        <tr r="I393" s="3"/>
      </tp>
      <tp t="s">
        <v>06/12/2076</v>
        <stp/>
        <stp>##V3_BDPV12</stp>
        <stp>XS1405763019 Corp</stp>
        <stp>final_maturity</stp>
        <stp>[regression 01 - interest pairs.xlsx]SEM!R130C9</stp>
        <tr r="I130" s="3"/>
      </tp>
      <tp t="s">
        <v>#N/A Field Not Applicable</v>
        <stp/>
        <stp>##V3_BDPV12</stp>
        <stp>XS1196714429 Corp</stp>
        <stp>final_maturity</stp>
        <stp>[regression 01 - interest pairs.xlsx]SEM!R147C9</stp>
        <tr r="I147" s="3"/>
      </tp>
      <tp t="s">
        <v>#N/A Field Not Applicable</v>
        <stp/>
        <stp>##V3_BDPV12</stp>
        <stp>XS1413581205 Corp</stp>
        <stp>final_maturity</stp>
        <stp>[regression 01 - interest pairs.xlsx]SEM!R154C9</stp>
        <tr r="I154" s="3"/>
      </tp>
      <tp t="e">
        <v>#N/A</v>
        <stp/>
        <stp>##V3_BDPV12</stp>
        <stp xml:space="preserve">BE6285455497_JP_REPO </stp>
        <stp>callable</stp>
        <stp>[regression 01 - interest pairs.xlsx]SEM!R189C7</stp>
        <tr r="G189" s="3"/>
      </tp>
      <tp t="e">
        <v>#N/A</v>
        <stp/>
        <stp>##V3_BDPV12</stp>
        <stp xml:space="preserve">FR0013330529_JP_REPO </stp>
        <stp>callable</stp>
        <stp>[regression 01 - interest pairs.xlsx]SEM!R303C7</stp>
        <tr r="G303" s="3"/>
      </tp>
      <tp t="s">
        <v>#N/A Field Not Applicable</v>
        <stp/>
        <stp>##V3_BDPV12</stp>
        <stp>USF43628C734 Corp</stp>
        <stp>final_maturity</stp>
        <stp>[regression 01 - interest pairs.xlsx]SEM!R425C9</stp>
        <tr r="I425" s="3"/>
      </tp>
      <tp t="s">
        <v>#N/A Field Not Applicable</v>
        <stp/>
        <stp>##V3_BDPV12</stp>
        <stp>USF1R15XK771 Corp</stp>
        <stp>final_maturity</stp>
        <stp>[regression 01 - interest pairs.xlsx]SEM!R352C9</stp>
        <tr r="I352" s="3"/>
      </tp>
      <tp t="s">
        <v>EDP SA</v>
        <stp/>
        <stp>##V3_BDPV12</stp>
        <stp>PTEDPKOM0034 Corp</stp>
        <stp>short_name</stp>
        <stp>[regression 01 - interest pairs.xlsx]SEM!R116C5</stp>
        <tr r="E116" s="3"/>
      </tp>
      <tp t="e">
        <v>#N/A</v>
        <stp/>
        <stp>##V3_BDPV12</stp>
        <stp xml:space="preserve">XS2020583618_JP_REPO </stp>
        <stp>callable</stp>
        <stp>[regression 01 - interest pairs.xlsx]SEM!R289C7</stp>
        <tr r="G289" s="3"/>
      </tp>
      <tp t="s">
        <v>Y</v>
        <stp/>
        <stp>##V3_BDPV12</stp>
        <stp>USH4209UAT37 Corp</stp>
        <stp>callable</stp>
        <stp>[regression 01 - interest pairs.xlsx]SEM!R429C7</stp>
        <tr r="G429" s="3"/>
      </tp>
      <tp t="e">
        <v>#N/A</v>
        <stp/>
        <stp>##V3_BDPV12</stp>
        <stp xml:space="preserve">XS1963834251_JP_REPO </stp>
        <stp>callable</stp>
        <stp>[regression 01 - interest pairs.xlsx]SEM!R302C7</stp>
        <tr r="G302" s="3"/>
      </tp>
      <tp t="s">
        <v>LLOYDS BK GR PLC</v>
        <stp/>
        <stp>##V3_BDPV12</stp>
        <stp>US53944YAJ29 Corp</stp>
        <stp>short_name</stp>
        <stp>[regression 01 - interest pairs.xlsx]SEM!R394C5</stp>
        <tr r="E394" s="3"/>
      </tp>
      <tp t="e">
        <v>#N/A</v>
        <stp/>
        <stp>##V3_BDPV12</stp>
        <stp xml:space="preserve">XS1497755360_JP_REPO </stp>
        <stp>callable</stp>
        <stp>[regression 01 - interest pairs.xlsx]SEM!R258C7</stp>
        <tr r="G258" s="3"/>
      </tp>
      <tp t="s">
        <v>LLOYDS BK GR PLC</v>
        <stp/>
        <stp>##V3_BDPV12</stp>
        <stp>US539439AG42 Corp</stp>
        <stp>short_name</stp>
        <stp>[regression 01 - interest pairs.xlsx]SEM!R419C5</stp>
        <tr r="E419" s="3"/>
      </tp>
      <tp t="e">
        <v>#N/A</v>
        <stp/>
        <stp>##V3_BDPV12</stp>
        <stp xml:space="preserve">XS2010039548_JP_REPO </stp>
        <stp>callable</stp>
        <stp>[regression 01 - interest pairs.xlsx]SEM!R222C7</stp>
        <tr r="G222" s="3"/>
      </tp>
      <tp t="e">
        <v>#N/A</v>
        <stp/>
        <stp>##V3_BDPV12</stp>
        <stp xml:space="preserve">XS1294343337_JP_REPO </stp>
        <stp>callable</stp>
        <stp>[regression 01 - interest pairs.xlsx]SEM!R268C7</stp>
        <tr r="G268" s="3"/>
      </tp>
      <tp t="s">
        <v>HSBC HOLDINGS</v>
        <stp/>
        <stp>##V3_BDPV12</stp>
        <stp>US404280BN80 Corp</stp>
        <stp>short_name</stp>
        <stp>[regression 01 - interest pairs.xlsx]SEM!R366C5</stp>
        <tr r="E366" s="3"/>
      </tp>
      <tp t="s">
        <v>ING GROEP NV</v>
        <stp/>
        <stp>##V3_BDPV12</stp>
        <stp>XS1689540935 Corp</stp>
        <stp>short_name</stp>
        <stp>[regression 01 - interest pairs.xlsx]SEM!R86C5</stp>
        <tr r="E86" s="3"/>
      </tp>
      <tp t="s">
        <v>ELI LILLY &amp; CO</v>
        <stp/>
        <stp>##V3_BDPV12</stp>
        <stp>XS2075938006 Corp</stp>
        <stp>short_name</stp>
        <stp>[regression 01 - interest pairs.xlsx]SEM!R41C5</stp>
        <tr r="E41" s="3"/>
      </tp>
      <tp t="s">
        <v>#N/A Field Not Applicable</v>
        <stp/>
        <stp>##V3_BDPV12</stp>
        <stp>RPM0 Curncy</stp>
        <stp>callable</stp>
        <stp>[regression 01 - interest pairs.xlsx]SEM!R340C7</stp>
        <tr r="G340" s="3"/>
      </tp>
      <tp t="s">
        <v>#N/A Field Not Applicable</v>
        <stp/>
        <stp>##V3_BDPV12</stp>
        <stp>XS1425367494 Corp</stp>
        <stp>final_maturity</stp>
        <stp>[regression 01 - interest pairs.xlsx]SEM!R405C9</stp>
        <tr r="I405" s="3"/>
      </tp>
      <tp t="s">
        <v>10/04/2075</v>
        <stp/>
        <stp>##V3_BDPV12</stp>
        <stp>XS1216019585 Corp</stp>
        <stp>final_maturity</stp>
        <stp>[regression 01 - interest pairs.xlsx]SEM!R107C9</stp>
        <tr r="I107" s="3"/>
      </tp>
      <tp t="s">
        <v>#N/A Field Not Applicable</v>
        <stp/>
        <stp>##V3_BDPV12</stp>
        <stp>XS1139494493 Corp</stp>
        <stp>final_maturity</stp>
        <stp>[regression 01 - interest pairs.xlsx]SEM!R179C9</stp>
        <tr r="I179" s="3"/>
      </tp>
      <tp t="s">
        <v>#N/A Field Not Applicable</v>
        <stp/>
        <stp>##V3_BDPV12</stp>
        <stp>XS2122174415 Corp</stp>
        <stp>final_maturity</stp>
        <stp>[regression 01 - interest pairs.xlsx]SEM!R412C9</stp>
        <tr r="I412" s="3"/>
      </tp>
      <tp t="s">
        <v>#N/A Field Not Applicable</v>
        <stp/>
        <stp>##V3_BDPV12</stp>
        <stp>XS1043545059 Corp</stp>
        <stp>final_maturity</stp>
        <stp>[regression 01 - interest pairs.xlsx]SEM!R417C9</stp>
        <tr r="I417" s="3"/>
      </tp>
      <tp t="s">
        <v>05/04/2077</v>
        <stp/>
        <stp>##V3_BDPV12</stp>
        <stp>XS1498442521 Corp</stp>
        <stp>final_maturity</stp>
        <stp>[regression 01 - interest pairs.xlsx]SEM!R119C9</stp>
        <tr r="I119" s="3"/>
      </tp>
      <tp t="s">
        <v>05/04/2077</v>
        <stp/>
        <stp>##V3_BDPV12</stp>
        <stp>XS1405770907 Corp</stp>
        <stp>final_maturity</stp>
        <stp>[regression 01 - interest pairs.xlsx]SEM!R118C9</stp>
        <tr r="I118" s="3"/>
      </tp>
      <tp t="s">
        <v>05/08/2079</v>
        <stp/>
        <stp>##V3_BDPV12</stp>
        <stp>XS2035564629 Corp</stp>
        <stp>final_maturity</stp>
        <stp>[regression 01 - interest pairs.xlsx]SEM!R117C9</stp>
        <tr r="I117" s="3"/>
      </tp>
      <tp t="e">
        <v>#N/A</v>
        <stp/>
        <stp>##V3_BDPV12</stp>
        <stp xml:space="preserve">BE6285457519_JP_REPO </stp>
        <stp>callable</stp>
        <stp>[regression 01 - interest pairs.xlsx]SEM!R190C7</stp>
        <tr r="G190" s="3"/>
      </tp>
      <tp t="e">
        <v>#N/A</v>
        <stp/>
        <stp>##V3_BDPV12</stp>
        <stp xml:space="preserve">ES0813211010_JP_REPO </stp>
        <stp>callable</stp>
        <stp>[regression 01 - interest pairs.xlsx]SEM!R207C7</stp>
        <tr r="G207" s="3"/>
      </tp>
      <tp t="e">
        <v>#N/A</v>
        <stp/>
        <stp>##V3_BDPV12</stp>
        <stp xml:space="preserve">XS2035564629_JP_REPO </stp>
        <stp>callable</stp>
        <stp>[regression 01 - interest pairs.xlsx]SEM!R231C7</stp>
        <tr r="G231" s="3"/>
      </tp>
      <tp t="e">
        <v>#N/A</v>
        <stp/>
        <stp>##V3_BDPV12</stp>
        <stp xml:space="preserve">XS1888179550_JP_REPO </stp>
        <stp>callable</stp>
        <stp>[regression 01 - interest pairs.xlsx]SEM!R311C7</stp>
        <tr r="G311" s="3"/>
      </tp>
      <tp t="e">
        <v>#N/A</v>
        <stp/>
        <stp>##V3_BDPV12</stp>
        <stp xml:space="preserve">XS1795406658_JP_REPO </stp>
        <stp>callable</stp>
        <stp>[regression 01 - interest pairs.xlsx]SEM!R291C7</stp>
        <tr r="G291" s="3"/>
      </tp>
      <tp t="e">
        <v>#N/A</v>
        <stp/>
        <stp>##V3_BDPV12</stp>
        <stp xml:space="preserve">XS1960678412_JP_REPO </stp>
        <stp>callable</stp>
        <stp>[regression 01 - interest pairs.xlsx]SEM!R262C7</stp>
        <tr r="G262" s="3"/>
      </tp>
      <tp t="s">
        <v>BANCO BILBAO VIZ</v>
        <stp/>
        <stp>##V3_BDPV12</stp>
        <stp>XS2101349723 Corp</stp>
        <stp>short_name</stp>
        <stp>[regression 01 - interest pairs.xlsx]SEM!R80C5</stp>
        <tr r="E80" s="3"/>
      </tp>
      <tp t="s">
        <v>SOLBBB 5.118 PERP</v>
        <stp/>
        <stp>##V3_BDPV12</stp>
        <stp>QJ937853 Corp</stp>
        <stp>security_name</stp>
        <stp>[regression 01 - interest pairs.xlsx]historic!R8C6</stp>
        <tr r="F8" s="2"/>
      </tp>
      <tp t="s">
        <v>#N/A Field Not Applicable</v>
        <stp/>
        <stp>##V3_BDPV12</stp>
        <stp>RPM0 Curncy</stp>
        <stp>callable</stp>
        <stp>[regression 01 - interest pairs.xlsx]SEM!R317C7</stp>
        <tr r="G317" s="3"/>
      </tp>
      <tp t="s">
        <v>03/10/2078</v>
        <stp/>
        <stp>##V3_BDPV12</stp>
        <stp>XS1888180996 Corp</stp>
        <stp>final_maturity</stp>
        <stp>[regression 01 - interest pairs.xlsx]SEM!R162C9</stp>
        <tr r="I162" s="3"/>
      </tp>
      <tp t="s">
        <v>#N/A Field Not Applicable</v>
        <stp/>
        <stp>##V3_BDPV12</stp>
        <stp>XS1076957700 Corp</stp>
        <stp>final_maturity</stp>
        <stp>[regression 01 - interest pairs.xlsx]SEM!R402C9</stp>
        <tr r="I402" s="3"/>
      </tp>
      <tp t="e">
        <v>#N/A</v>
        <stp/>
        <stp>##V3_BDPV12</stp>
        <stp xml:space="preserve">USF22797RT78_JP_REPO </stp>
        <stp>callable</stp>
        <stp>[regression 01 - interest pairs.xlsx]SEM!R193C7</stp>
        <tr r="G193" s="3"/>
      </tp>
      <tp t="s">
        <v>#N/A Field Not Applicable</v>
        <stp/>
        <stp>##V3_BDPV12</stp>
        <stp>FR0013310505 Corp</stp>
        <stp>final_maturity</stp>
        <stp>[regression 01 - interest pairs.xlsx]SEM!R124C9</stp>
        <tr r="I124" s="3"/>
      </tp>
      <tp t="s">
        <v>#N/A Field Not Applicable</v>
        <stp/>
        <stp>##V3_BDPV12</stp>
        <stp>ES0813211010 Corp</stp>
        <stp>final_maturity</stp>
        <stp>[regression 01 - interest pairs.xlsx]SEM!R350C9</stp>
        <tr r="I350" s="3"/>
      </tp>
      <tp t="s">
        <v>#N/A Field Not Applicable</v>
        <stp/>
        <stp>##V3_BDPV12</stp>
        <stp>XS1346815787 Corp</stp>
        <stp>final_maturity</stp>
        <stp>[regression 01 - interest pairs.xlsx]SEM!R392C9</stp>
        <tr r="I392" s="3"/>
      </tp>
      <tp t="s">
        <v>#N/A Field Not Applicable</v>
        <stp/>
        <stp>##V3_BDPV12</stp>
        <stp>FR0013330529 Corp</stp>
        <stp>final_maturity</stp>
        <stp>[regression 01 - interest pairs.xlsx]SEM!R184C9</stp>
        <tr r="I184" s="3"/>
      </tp>
      <tp t="s">
        <v>#N/A Field Not Applicable</v>
        <stp/>
        <stp>##V3_BDPV12</stp>
        <stp>XS2114413565 Corp</stp>
        <stp>final_maturity</stp>
        <stp>[regression 01 - interest pairs.xlsx]SEM!R182C9</stp>
        <tr r="I182" s="3"/>
      </tp>
      <tp t="s">
        <v>#N/A Field Not Applicable</v>
        <stp/>
        <stp>##V3_BDPV12</stp>
        <stp>XS1795406658 Corp</stp>
        <stp>final_maturity</stp>
        <stp>[regression 01 - interest pairs.xlsx]SEM!R150C9</stp>
        <tr r="I150" s="3"/>
      </tp>
      <tp t="s">
        <v>#N/A Field Not Applicable</v>
        <stp/>
        <stp>##V3_BDPV12</stp>
        <stp>XS1501167164 Corp</stp>
        <stp>final_maturity</stp>
        <stp>[regression 01 - interest pairs.xlsx]SEM!R153C9</stp>
        <tr r="I153" s="3"/>
      </tp>
      <tp t="s">
        <v>23/04/2075</v>
        <stp/>
        <stp>##V3_BDPV12</stp>
        <stp>XS1222591023 Corp</stp>
        <stp>final_maturity</stp>
        <stp>[regression 01 - interest pairs.xlsx]SEM!R171C9</stp>
        <tr r="I171" s="3"/>
      </tp>
      <tp t="s">
        <v>#N/A Field Not Applicable</v>
        <stp/>
        <stp>##V3_BDPV12</stp>
        <stp>FR0011401728 Corp</stp>
        <stp>final_maturity</stp>
        <stp>[regression 01 - interest pairs.xlsx]SEM!R114C9</stp>
        <tr r="I114" s="3"/>
      </tp>
      <tp t="s">
        <v>#N/A Field Not Applicable</v>
        <stp/>
        <stp>##V3_BDPV12</stp>
        <stp>XS1629774230 Corp</stp>
        <stp>final_maturity</stp>
        <stp>[regression 01 - interest pairs.xlsx]SEM!R168C9</stp>
        <tr r="I168" s="3"/>
      </tp>
      <tp t="s">
        <v>#N/A Field Not Applicable</v>
        <stp/>
        <stp>##V3_BDPV12</stp>
        <stp>XS1956051145 Corp</stp>
        <stp>final_maturity</stp>
        <stp>[regression 01 - interest pairs.xlsx]SEM!R414C9</stp>
        <tr r="I414" s="3"/>
      </tp>
      <tp t="e">
        <v>#N/A</v>
        <stp/>
        <stp>##V3_BDPV12</stp>
        <stp xml:space="preserve">FR0010891317_JP_REPO </stp>
        <stp>callable</stp>
        <stp>[regression 01 - interest pairs.xlsx]SEM!R321C7</stp>
        <tr r="G321" s="3"/>
      </tp>
      <tp t="s">
        <v>#N/A Field Not Applicable</v>
        <stp/>
        <stp>##V3_BDPV12</stp>
        <stp>USF1R15XL274 Corp</stp>
        <stp>final_maturity</stp>
        <stp>[regression 01 - interest pairs.xlsx]SEM!R351C9</stp>
        <tr r="I351" s="3"/>
      </tp>
      <tp t="e">
        <v>#N/A</v>
        <stp/>
        <stp>##V3_BDPV12</stp>
        <stp xml:space="preserve">XS0968913342_JP_REPO </stp>
        <stp>callable</stp>
        <stp>[regression 01 - interest pairs.xlsx]SEM!R315C7</stp>
        <tr r="G315" s="3"/>
      </tp>
      <tp t="e">
        <v>#N/A</v>
        <stp/>
        <stp>##V3_BDPV12</stp>
        <stp xml:space="preserve">XS2010037765_CS_REPO </stp>
        <stp>callable</stp>
        <stp>[regression 01 - interest pairs.xlsx]SEM!R249C7</stp>
        <tr r="G249" s="3"/>
      </tp>
      <tp t="e">
        <v>#N/A</v>
        <stp/>
        <stp>##V3_BDPV12</stp>
        <stp xml:space="preserve">XS0975256685_JP_REPO </stp>
        <stp>callable</stp>
        <stp>[regression 01 - interest pairs.xlsx]SEM!R276C7</stp>
        <tr r="G276" s="3"/>
      </tp>
      <tp t="e">
        <v>#N/A</v>
        <stp/>
        <stp>##V3_BDPV12</stp>
        <stp xml:space="preserve">XS1196714429_JP_REPO </stp>
        <stp>callable</stp>
        <stp>[regression 01 - interest pairs.xlsx]SEM!R286C7</stp>
        <tr r="G286" s="3"/>
      </tp>
      <tp t="e">
        <v>#N/A</v>
        <stp/>
        <stp>##V3_BDPV12</stp>
        <stp xml:space="preserve">XS1216019585_JP_REPO </stp>
        <stp>callable</stp>
        <stp>[regression 01 - interest pairs.xlsx]SEM!R319C7</stp>
        <tr r="G319" s="3"/>
      </tp>
      <tp t="s">
        <v>04/12/2023</v>
        <stp/>
        <stp>##V3_BDPV12</stp>
        <stp>BE6309987400 Corp</stp>
        <stp>nxt_call_dt</stp>
        <stp>[regression 01 - interest pairs.xlsx]main!R4C9</stp>
        <tr r="I4" s="1"/>
      </tp>
    </main>
    <main first="bloomberg.rtd">
      <tp t="s">
        <v>REPSOL INTL FIN</v>
        <stp/>
        <stp>##V3_BDPV12</stp>
        <stp>XS0975256685 Corp</stp>
        <stp>short_name</stp>
        <stp>[regression 01 - interest pairs.xlsx]SEM!R49C5</stp>
        <tr r="E49" s="3"/>
      </tp>
      <tp t="s">
        <v>TOTAL CAP INTL</v>
        <stp/>
        <stp>##V3_BDPV12</stp>
        <stp>XS2153409029 Corp</stp>
        <stp>short_name</stp>
        <stp>[regression 01 - interest pairs.xlsx]SEM!R64C5</stp>
        <tr r="E64" s="3"/>
      </tp>
      <tp t="s">
        <v>BARCLAYS PLC</v>
        <stp/>
        <stp>##V3_BDPV12</stp>
        <stp>XS2150054026 Corp</stp>
        <stp>short_name</stp>
        <stp>[regression 01 - interest pairs.xlsx]SEM!R79C5</stp>
        <tr r="E79" s="3"/>
      </tp>
      <tp t="s">
        <v>BNP PARIBAS</v>
        <stp/>
        <stp>##V3_BDPV12</stp>
        <stp>XS1120649584 Corp</stp>
        <stp>short_name</stp>
        <stp>[regression 01 - interest pairs.xlsx]SEM!R83C5</stp>
        <tr r="E83" s="3"/>
      </tp>
      <tp t="s">
        <v>#N/A Field Not Applicable</v>
        <stp/>
        <stp>##V3_BDPV12</stp>
        <stp>OEM0 Comdty</stp>
        <stp>callable</stp>
        <stp>[regression 01 - interest pairs.xlsx]SEM!R88C7</stp>
        <tr r="G88" s="3"/>
      </tp>
      <tp t="s">
        <v>ELEC DE FRANCE</v>
        <stp/>
        <stp>##V3_BDPV12</stp>
        <stp>USF2893TAF33 Corp</stp>
        <stp>short_name</stp>
        <stp>[regression 01 - interest pairs.xlsx]SEM!R173C5</stp>
        <tr r="E173" s="3"/>
      </tp>
      <tp t="e">
        <v>#N/A</v>
        <stp/>
        <stp>##V3_BDPV12</stp>
        <stp xml:space="preserve">US404280BP39_CS_REPO </stp>
        <stp>callable</stp>
        <stp>[regression 01 - interest pairs.xlsx]SEM!R326C7</stp>
        <tr r="G326" s="3"/>
      </tp>
      <tp t="s">
        <v>#N/A Field Not Applicable</v>
        <stp/>
        <stp>##V3_BDPV12</stp>
        <stp>XS1323897725 Corp</stp>
        <stp>final_maturity</stp>
        <stp>[regression 01 - interest pairs.xlsx]SEM!R146C9</stp>
        <tr r="I146" s="3"/>
      </tp>
      <tp t="s">
        <v>#N/A Field Not Applicable</v>
        <stp/>
        <stp>##V3_BDPV12</stp>
        <stp>XS1481041587 Corp</stp>
        <stp>final_maturity</stp>
        <stp>[regression 01 - interest pairs.xlsx]SEM!R396C9</stp>
        <tr r="I396" s="3"/>
      </tp>
      <tp t="s">
        <v>#N/A Field Not Applicable</v>
        <stp/>
        <stp>##V3_BDPV12</stp>
        <stp>FR0012648590 Corp</stp>
        <stp>final_maturity</stp>
        <stp>[regression 01 - interest pairs.xlsx]SEM!R144C9</stp>
        <tr r="I144" s="3"/>
      </tp>
      <tp t="s">
        <v>#N/A Field Not Applicable</v>
        <stp/>
        <stp>##V3_BDPV12</stp>
        <stp>XS0968913342 Corp</stp>
        <stp>final_maturity</stp>
        <stp>[regression 01 - interest pairs.xlsx]SEM!R169C9</stp>
        <tr r="I169" s="3"/>
      </tp>
      <tp t="s">
        <v>#N/A Field Not Applicable</v>
        <stp/>
        <stp>##V3_BDPV12</stp>
        <stp>FR0013413887 Corp</stp>
        <stp>final_maturity</stp>
        <stp>[regression 01 - interest pairs.xlsx]SEM!R138C9</stp>
        <tr r="I138" s="3"/>
      </tp>
      <tp t="s">
        <v>#N/A Field Not Applicable</v>
        <stp/>
        <stp>##V3_BDPV12</stp>
        <stp>XS1884698256 Corp</stp>
        <stp>final_maturity</stp>
        <stp>[regression 01 - interest pairs.xlsx]SEM!R364C9</stp>
        <tr r="I364" s="3"/>
      </tp>
      <tp t="s">
        <v>#N/A Field Not Applicable</v>
        <stp/>
        <stp>##V3_BDPV12</stp>
        <stp>FR0013330537 Corp</stp>
        <stp>final_maturity</stp>
        <stp>[regression 01 - interest pairs.xlsx]SEM!R185C9</stp>
        <tr r="I185" s="3"/>
      </tp>
      <tp t="s">
        <v>#N/A Field Not Applicable</v>
        <stp/>
        <stp>##V3_BDPV12</stp>
        <stp>XS1028597315 Corp</stp>
        <stp>final_maturity</stp>
        <stp>[regression 01 - interest pairs.xlsx]SEM!R139C9</stp>
        <tr r="I139" s="3"/>
      </tp>
      <tp t="s">
        <v>#N/A Field Not Applicable</v>
        <stp/>
        <stp>##V3_BDPV12</stp>
        <stp>XS1413581205 Corp</stp>
        <stp>final_maturity</stp>
        <stp>[regression 01 - interest pairs.xlsx]SEM!R183C9</stp>
        <tr r="I183" s="3"/>
      </tp>
      <tp t="e">
        <v>#N/A</v>
        <stp/>
        <stp>##V3_BDPV12</stp>
        <stp xml:space="preserve">US92857WBQ24_JP_REPO </stp>
        <stp>INDUSTRY_GROUP</stp>
        <stp>[regression 01 - interest pairs.xlsx]SEM!R313C6</stp>
        <tr r="F313" s="3"/>
      </tp>
      <tp t="e">
        <v>#N/A</v>
        <stp/>
        <stp>##V3_BDPV12</stp>
        <stp xml:space="preserve">FR0011697010_JP_REPO </stp>
        <stp>callable</stp>
        <stp>[regression 01 - interest pairs.xlsx]SEM!R225C7</stp>
        <tr r="G225" s="3"/>
      </tp>
      <tp t="s">
        <v>#N/A Field Not Applicable</v>
        <stp/>
        <stp>##V3_BDPV12</stp>
        <stp>USF43628B413 Corp</stp>
        <stp>final_maturity</stp>
        <stp>[regression 01 - interest pairs.xlsx]SEM!R383C9</stp>
        <tr r="I383" s="3"/>
      </tp>
      <tp t="e">
        <v>#N/A</v>
        <stp/>
        <stp>##V3_BDPV12</stp>
        <stp xml:space="preserve">XS1877860533_JP_REPO </stp>
        <stp>callable</stp>
        <stp>[regression 01 - interest pairs.xlsx]SEM!R271C7</stp>
        <tr r="G271" s="3"/>
      </tp>
      <tp t="e">
        <v>#N/A</v>
        <stp/>
        <stp>##V3_BDPV12</stp>
        <stp xml:space="preserve">XS1150673892_JP_REPO </stp>
        <stp>callable</stp>
        <stp>[regression 01 - interest pairs.xlsx]SEM!R308C7</stp>
        <tr r="G308" s="3"/>
      </tp>
      <tp t="s">
        <v>#N/A Field Not Applicable</v>
        <stp/>
        <stp>##V3_BDPV12</stp>
        <stp>IE0032523478 Equity</stp>
        <stp>callable</stp>
        <stp>[regression 01 - interest pairs.xlsx]SEM!R127C7</stp>
        <tr r="G127" s="3"/>
      </tp>
      <tp t="s">
        <v>HSBC HOLDINGS</v>
        <stp/>
        <stp>##V3_BDPV12</stp>
        <stp>US404280BL25 Corp</stp>
        <stp>short_name</stp>
        <stp>[regression 01 - interest pairs.xlsx]SEM!R411C5</stp>
        <tr r="E411" s="3"/>
      </tp>
      <tp t="e">
        <v>#N/A</v>
        <stp/>
        <stp>##V3_BDPV12</stp>
        <stp xml:space="preserve">XS2115092012_JP_REPO </stp>
        <stp>callable</stp>
        <stp>[regression 01 - interest pairs.xlsx]SEM!R256C7</stp>
        <tr r="G256" s="3"/>
      </tp>
      <tp t="e">
        <v>#N/A</v>
        <stp/>
        <stp>##V3_BDPV12</stp>
        <stp xml:space="preserve">XS1713463559_JP_REPO </stp>
        <stp>callable</stp>
        <stp>[regression 01 - interest pairs.xlsx]SEM!R234C7</stp>
        <tr r="G234" s="3"/>
      </tp>
      <tp t="s">
        <v>DEUTSCH BAHN FIN</v>
        <stp/>
        <stp>##V3_BDPV12</stp>
        <stp>XS2156768546 Corp</stp>
        <stp>short_name</stp>
        <stp>[regression 01 - interest pairs.xlsx]SEM!R16C5</stp>
        <tr r="E16" s="3"/>
      </tp>
      <tp t="s">
        <v>#N/A Field Not Applicable</v>
        <stp/>
        <stp>##V3_BDPV12</stp>
        <stp>DUM0 Comdty</stp>
        <stp>callable</stp>
        <stp>[regression 01 - interest pairs.xlsx]SEM!R20C7</stp>
        <tr r="G20" s="3"/>
      </tp>
      <tp t="e">
        <v>#N/A</v>
        <stp/>
        <stp>##V3_BDPV12</stp>
        <stp xml:space="preserve">US404280AT69_JP_REPO </stp>
        <stp>callable</stp>
        <stp>[regression 01 - interest pairs.xlsx]SEM!R255C7</stp>
        <tr r="G255" s="3"/>
      </tp>
      <tp t="s">
        <v>ELEC DE FRANCE</v>
        <stp/>
        <stp>##V3_BDPV12</stp>
        <stp>USF2893TAF33 Corp</stp>
        <stp>short_name</stp>
        <stp>[regression 01 - interest pairs.xlsx]SEM!R110C5</stp>
        <tr r="E110" s="3"/>
      </tp>
      <tp t="s">
        <v>10/04/2075</v>
        <stp/>
        <stp>##V3_BDPV12</stp>
        <stp>XS1216019585 Corp</stp>
        <stp>final_maturity</stp>
        <stp>[regression 01 - interest pairs.xlsx]SEM!R172C9</stp>
        <tr r="I172" s="3"/>
      </tp>
      <tp t="s">
        <v>#N/A Field Not Applicable</v>
        <stp/>
        <stp>##V3_BDPV12</stp>
        <stp>FR0011700293 Corp</stp>
        <stp>final_maturity</stp>
        <stp>[regression 01 - interest pairs.xlsx]SEM!R113C9</stp>
        <tr r="I113" s="3"/>
      </tp>
      <tp t="s">
        <v>#N/A Field Not Applicable</v>
        <stp/>
        <stp>##V3_BDPV12</stp>
        <stp>XS1795406575 Corp</stp>
        <stp>final_maturity</stp>
        <stp>[regression 01 - interest pairs.xlsx]SEM!R151C9</stp>
        <tr r="I151" s="3"/>
      </tp>
      <tp t="s">
        <v>#N/A Field Not Applicable</v>
        <stp/>
        <stp>##V3_BDPV12</stp>
        <stp>XS1884698256 Corp</stp>
        <stp>final_maturity</stp>
        <stp>[regression 01 - interest pairs.xlsx]SEM!R407C9</stp>
        <tr r="I407" s="3"/>
      </tp>
      <tp t="s">
        <v>#N/A Field Not Applicable</v>
        <stp/>
        <stp>##V3_BDPV12</stp>
        <stp>XS1294343337 Corp</stp>
        <stp>final_maturity</stp>
        <stp>[regression 01 - interest pairs.xlsx]SEM!R136C9</stp>
        <tr r="I136" s="3"/>
      </tp>
      <tp t="s">
        <v>10/04/2076</v>
        <stp/>
        <stp>##V3_BDPV12</stp>
        <stp>XS1216020161 Corp</stp>
        <stp>final_maturity</stp>
        <stp>[regression 01 - interest pairs.xlsx]SEM!R106C9</stp>
        <tr r="I106" s="3"/>
      </tp>
      <tp t="s">
        <v>Y</v>
        <stp/>
        <stp>##V3_BDPV12</stp>
        <stp>USF1R15XK771 Corp</stp>
        <stp>callable</stp>
        <stp>[regression 01 - interest pairs.xlsx]SEM!R352C7</stp>
        <tr r="G352" s="3"/>
      </tp>
      <tp t="s">
        <v>Y</v>
        <stp/>
        <stp>##V3_BDPV12</stp>
        <stp>USF1R15XK367 Corp</stp>
        <stp>callable</stp>
        <stp>[regression 01 - interest pairs.xlsx]SEM!R354C7</stp>
        <tr r="G354" s="3"/>
      </tp>
      <tp t="s">
        <v>#N/A Field Not Applicable</v>
        <stp/>
        <stp>##V3_BDPV12</stp>
        <stp>XS2010037765 Corp</stp>
        <stp>final_maturity</stp>
        <stp>[regression 01 - interest pairs.xlsx]SEM!R126C9</stp>
        <tr r="I126" s="3"/>
      </tp>
      <tp t="s">
        <v>22/10/2079</v>
        <stp/>
        <stp>##V3_BDPV12</stp>
        <stp>XS1309436910 Corp</stp>
        <stp>final_maturity</stp>
        <stp>[regression 01 - interest pairs.xlsx]SEM!R101C9</stp>
        <tr r="I101" s="3"/>
      </tp>
      <tp t="e">
        <v>#N/A</v>
        <stp/>
        <stp>##V3_BDPV12</stp>
        <stp xml:space="preserve">US404280BP39_JP_REPO </stp>
        <stp>INDUSTRY_GROUP</stp>
        <stp>[regression 01 - interest pairs.xlsx]SEM!R254C6</stp>
        <tr r="F254" s="3"/>
      </tp>
      <tp t="e">
        <v>#N/A</v>
        <stp/>
        <stp>##V3_BDPV12</stp>
        <stp xml:space="preserve">FR0012648590_JP_REPO </stp>
        <stp>callable</stp>
        <stp>[regression 01 - interest pairs.xlsx]SEM!R279C7</stp>
        <tr r="G279" s="3"/>
      </tp>
      <tp t="e">
        <v>#N/A</v>
        <stp/>
        <stp>##V3_BDPV12</stp>
        <stp xml:space="preserve">FR0013381704_JP_REPO </stp>
        <stp>callable</stp>
        <stp>[regression 01 - interest pairs.xlsx]SEM!R211C7</stp>
        <tr r="G211" s="3"/>
      </tp>
      <tp t="e">
        <v>#N/A</v>
        <stp/>
        <stp>##V3_BDPV12</stp>
        <stp xml:space="preserve">FR0013455821_JP_REPO </stp>
        <stp>callable</stp>
        <stp>[regression 01 - interest pairs.xlsx]SEM!R239C7</stp>
        <tr r="G239" s="3"/>
      </tp>
      <tp t="s">
        <v>EDP SA</v>
        <stp/>
        <stp>##V3_BDPV12</stp>
        <stp>PTEDPLOM0017 Corp</stp>
        <stp>short_name</stp>
        <stp>[regression 01 - interest pairs.xlsx]SEM!R115C5</stp>
        <tr r="E115" s="3"/>
      </tp>
      <tp t="e">
        <v>#N/A</v>
        <stp/>
        <stp>##V3_BDPV12</stp>
        <stp xml:space="preserve">XS0954674825_JP_REPO </stp>
        <stp>callable</stp>
        <stp>[regression 01 - interest pairs.xlsx]SEM!R236C7</stp>
        <tr r="G236" s="3"/>
      </tp>
      <tp t="e">
        <v>#N/A</v>
        <stp/>
        <stp>##V3_BDPV12</stp>
        <stp xml:space="preserve">XS1412281534_JP_REPO </stp>
        <stp>callable</stp>
        <stp>[regression 01 - interest pairs.xlsx]SEM!R285C7</stp>
        <tr r="G285" s="3"/>
      </tp>
      <tp t="e">
        <v>#N/A</v>
        <stp/>
        <stp>##V3_BDPV12</stp>
        <stp xml:space="preserve">XS1476654238_JP_REPO </stp>
        <stp>callable</stp>
        <stp>[regression 01 - interest pairs.xlsx]SEM!R274C7</stp>
        <tr r="G274" s="3"/>
      </tp>
      <tp t="e">
        <v>#N/A</v>
        <stp/>
        <stp>##V3_BDPV12</stp>
        <stp xml:space="preserve">XS1219498141_JP_REPO </stp>
        <stp>callable</stp>
        <stp>[regression 01 - interest pairs.xlsx]SEM!R277C7</stp>
        <tr r="G277" s="3"/>
      </tp>
      <tp t="s">
        <v>ING GROEP NV</v>
        <stp/>
        <stp>##V3_BDPV12</stp>
        <stp>US456837AE31 Corp</stp>
        <stp>short_name</stp>
        <stp>[regression 01 - interest pairs.xlsx]SEM!R373C5</stp>
        <tr r="E373" s="3"/>
      </tp>
      <tp t="s">
        <v>TOTAL CAP INTL</v>
        <stp/>
        <stp>##V3_BDPV12</stp>
        <stp>XS1443997819 Corp</stp>
        <stp>short_name</stp>
        <stp>[regression 01 - interest pairs.xlsx]SEM!R59C5</stp>
        <tr r="E59" s="3"/>
      </tp>
      <tp t="s">
        <v>BERTELSMANN SE</v>
        <stp/>
        <stp>##V3_BDPV12</stp>
        <stp>XS1222591023 Corp</stp>
        <stp>short_name</stp>
        <stp>[regression 01 - interest pairs.xlsx]SEM!R99C5</stp>
        <tr r="E99" s="3"/>
      </tp>
      <tp t="s">
        <v>IBM CORP</v>
        <stp/>
        <stp>##V3_BDPV12</stp>
        <stp>XS2115092012 Corp</stp>
        <stp>short_name</stp>
        <stp>[regression 01 - interest pairs.xlsx]SEM!R39C5</stp>
        <tr r="E39" s="3"/>
      </tp>
      <tp t="e">
        <v>#N/A</v>
        <stp/>
        <stp>##V3_BDPV12</stp>
        <stp xml:space="preserve">USF43628B413_JP_REPO </stp>
        <stp>callable</stp>
        <stp>[regression 01 - interest pairs.xlsx]SEM!R282C7</stp>
        <tr r="G282" s="3"/>
      </tp>
      <tp t="e">
        <v>#N/A</v>
        <stp/>
        <stp>##V3_BDPV12</stp>
        <stp xml:space="preserve">US404280BP39_JP_REPO </stp>
        <stp>callable</stp>
        <stp>[regression 01 - interest pairs.xlsx]SEM!R254C7</stp>
        <tr r="G254" s="3"/>
      </tp>
      <tp t="s">
        <v>#N/A Field Not Applicable</v>
        <stp/>
        <stp>##V3_BDPV12</stp>
        <stp>XS1425367494 Corp</stp>
        <stp>final_maturity</stp>
        <stp>[regression 01 - interest pairs.xlsx]SEM!R361C9</stp>
        <tr r="I361" s="3"/>
      </tp>
      <tp t="s">
        <v>#N/A Field Not Applicable</v>
        <stp/>
        <stp>##V3_BDPV12</stp>
        <stp>XS1890845875 Corp</stp>
        <stp>final_maturity</stp>
        <stp>[regression 01 - interest pairs.xlsx]SEM!R128C9</stp>
        <tr r="I128" s="3"/>
      </tp>
      <tp t="s">
        <v>#N/A Field Not Applicable</v>
        <stp/>
        <stp>##V3_BDPV12</stp>
        <stp>XS1952091202 Corp</stp>
        <stp>final_maturity</stp>
        <stp>[regression 01 - interest pairs.xlsx]SEM!R380C9</stp>
        <tr r="I380" s="3"/>
      </tp>
      <tp t="s">
        <v>#N/A Field Not Applicable</v>
        <stp/>
        <stp>##V3_BDPV12</stp>
        <stp>FR0013330529 Corp</stp>
        <stp>final_maturity</stp>
        <stp>[regression 01 - interest pairs.xlsx]SEM!R157C9</stp>
        <tr r="I157" s="3"/>
      </tp>
      <tp t="s">
        <v>24/11/2081</v>
        <stp/>
        <stp>##V3_BDPV12</stp>
        <stp>XS1713463559 Corp</stp>
        <stp>final_maturity</stp>
        <stp>[regression 01 - interest pairs.xlsx]SEM!R176C9</stp>
        <tr r="I176" s="3"/>
      </tp>
      <tp t="e">
        <v>#N/A</v>
        <stp/>
        <stp>##V3_BDPV12</stp>
        <stp xml:space="preserve">PTEDPNOM0015_CS_REPO </stp>
        <stp>callable</stp>
        <stp>[regression 01 - interest pairs.xlsx]SEM!R341C7</stp>
        <tr r="G341" s="3"/>
      </tp>
      <tp t="e">
        <v>#N/A</v>
        <stp/>
        <stp>##V3_BDPV12</stp>
        <stp xml:space="preserve">PTEDPKOM0034_JP_REPO </stp>
        <stp>callable</stp>
        <stp>[regression 01 - interest pairs.xlsx]SEM!R230C7</stp>
        <tr r="G230" s="3"/>
      </tp>
      <tp t="s">
        <v>30/07/2075</v>
        <stp/>
        <stp>##V3_BDPV12</stp>
        <stp>XS1254119750 Corp</stp>
        <stp>final_maturity</stp>
        <stp>[regression 01 - interest pairs.xlsx]SEM!R143C9</stp>
        <tr r="I143" s="3"/>
      </tp>
      <tp t="s">
        <v>12/12/2074</v>
        <stp/>
        <stp>##V3_BDPV12</stp>
        <stp>XS1152338072 Corp</stp>
        <stp>final_maturity</stp>
        <stp>[regression 01 - interest pairs.xlsx]SEM!R132C9</stp>
        <tr r="I132" s="3"/>
      </tp>
      <tp t="s">
        <v>#N/A Field Not Applicable</v>
        <stp/>
        <stp>##V3_BDPV12</stp>
        <stp>XS2010037765 Corp</stp>
        <stp>final_maturity</stp>
        <stp>[regression 01 - interest pairs.xlsx]SEM!R177C9</stp>
        <tr r="I177" s="3"/>
      </tp>
      <tp t="e">
        <v>#N/A</v>
        <stp/>
        <stp>##V3_BDPV12</stp>
        <stp xml:space="preserve">FR0013476595_JP_REPO </stp>
        <stp>callable</stp>
        <stp>[regression 01 - interest pairs.xlsx]SEM!R320C7</stp>
        <tr r="G320" s="3"/>
      </tp>
      <tp t="e">
        <v>#N/A</v>
        <stp/>
        <stp>##V3_BDPV12</stp>
        <stp xml:space="preserve">XS1952091202_JP_REPO </stp>
        <stp>callable</stp>
        <stp>[regression 01 - interest pairs.xlsx]SEM!R280C7</stp>
        <tr r="G280" s="3"/>
      </tp>
      <tp t="e">
        <v>#N/A</v>
        <stp/>
        <stp>##V3_BDPV12</stp>
        <stp xml:space="preserve">XS1139315581_JP_REPO </stp>
        <stp>callable</stp>
        <stp>[regression 01 - interest pairs.xlsx]SEM!R293C7</stp>
        <tr r="G293" s="3"/>
      </tp>
      <tp t="e">
        <v>#N/A</v>
        <stp/>
        <stp>##V3_BDPV12</stp>
        <stp xml:space="preserve">XS1888180640_JP_REPO </stp>
        <stp>callable</stp>
        <stp>[regression 01 - interest pairs.xlsx]SEM!R312C7</stp>
        <tr r="G312" s="3"/>
      </tp>
      <tp t="s">
        <v>Y</v>
        <stp/>
        <stp>##V3_BDPV12</stp>
        <stp>US92857WBQ24 Corp</stp>
        <stp>callable</stp>
        <stp>[regression 01 - interest pairs.xlsx]SEM!R165C7</stp>
        <tr r="G165" s="3"/>
      </tp>
      <tp t="e">
        <v>#N/A</v>
        <stp/>
        <stp>##V3_BDPV12</stp>
        <stp xml:space="preserve">XS0992293901_JP_REPO </stp>
        <stp>callable</stp>
        <stp>[regression 01 - interest pairs.xlsx]SEM!R283C7</stp>
        <tr r="G283" s="3"/>
      </tp>
      <tp t="e">
        <v>#N/A</v>
        <stp/>
        <stp>##V3_BDPV12</stp>
        <stp xml:space="preserve">XS1629658755_JP_REPO </stp>
        <stp>callable</stp>
        <stp>[regression 01 - interest pairs.xlsx]SEM!R314C7</stp>
        <tr r="G314" s="3"/>
      </tp>
      <tp t="s">
        <v>ENEL FIN INTL NV</v>
        <stp/>
        <stp>##V3_BDPV12</stp>
        <stp>XS0452187916 Corp</stp>
        <stp>short_name</stp>
        <stp>[regression 01 - interest pairs.xlsx]SEM!R27C5</stp>
        <tr r="E27" s="3"/>
      </tp>
      <tp t="s">
        <v>SHELL INTL FIN</v>
        <stp/>
        <stp>##V3_BDPV12</stp>
        <stp>XS2078735433 Corp</stp>
        <stp>short_name</stp>
        <stp>[regression 01 - interest pairs.xlsx]SEM!R47C5</stp>
        <tr r="E47" s="3"/>
      </tp>
      <tp t="s">
        <v>SHELL INTL FIN</v>
        <stp/>
        <stp>##V3_BDPV12</stp>
        <stp>XS2154418730 Corp</stp>
        <stp>short_name</stp>
        <stp>[regression 01 - interest pairs.xlsx]SEM!R48C5</stp>
        <tr r="E48" s="3"/>
      </tp>
      <tp t="s">
        <v>JPMORGAN CHASE</v>
        <stp/>
        <stp>##V3_BDPV12</stp>
        <stp>XS2123320033 Corp</stp>
        <stp>short_name</stp>
        <stp>[regression 01 - interest pairs.xlsx]SEM!R87C5</stp>
        <tr r="E87" s="3"/>
      </tp>
      <tp t="s">
        <v>SVENSKA HNDLSBKN</v>
        <stp/>
        <stp>##V3_BDPV12</stp>
        <stp>XS2156510021 Corp</stp>
        <stp>short_name</stp>
        <stp>[regression 01 - interest pairs.xlsx]SEM!R90C5</stp>
        <tr r="E90" s="3"/>
      </tp>
      <tp t="s">
        <v>FORTUM OYJ</v>
        <stp/>
        <stp>##V3_BDPV12</stp>
        <stp>XS1956028168 Corp</stp>
        <stp>short_name</stp>
        <stp>[regression 01 - interest pairs.xlsx]SEM!R38C5</stp>
        <tr r="E38" s="3"/>
      </tp>
      <tp t="s">
        <v>SHELL INTL FIN</v>
        <stp/>
        <stp>##V3_BDPV12</stp>
        <stp>XS1476654238 Corp</stp>
        <stp>short_name</stp>
        <stp>[regression 01 - interest pairs.xlsx]SEM!R46C5</stp>
        <tr r="E46" s="3"/>
      </tp>
      <tp t="s">
        <v>#N/A Field Not Applicable</v>
        <stp/>
        <stp>##V3_BDPV12</stp>
        <stp>OEM0 Comdty</stp>
        <stp>callable</stp>
        <stp>[regression 01 - interest pairs.xlsx]SEM!R45C7</stp>
        <tr r="G45" s="3"/>
      </tp>
      <tp t="s">
        <v>#N/A Field Not Applicable</v>
        <stp/>
        <stp>##V3_BDPV12</stp>
        <stp>XS1961057780 Corp</stp>
        <stp>final_maturity</stp>
        <stp>[regression 01 - interest pairs.xlsx]SEM!R359C9</stp>
        <tr r="I359" s="3"/>
      </tp>
      <tp t="s">
        <v>#N/A Field Not Applicable</v>
        <stp/>
        <stp>##V3_BDPV12</stp>
        <stp>FR0013330537 Corp</stp>
        <stp>final_maturity</stp>
        <stp>[regression 01 - interest pairs.xlsx]SEM!R158C9</stp>
        <tr r="I158" s="3"/>
      </tp>
      <tp t="s">
        <v>#N/A Field Not Applicable</v>
        <stp/>
        <stp>##V3_BDPV12</stp>
        <stp>FR0013292828 Corp</stp>
        <stp>final_maturity</stp>
        <stp>[regression 01 - interest pairs.xlsx]SEM!R105C9</stp>
        <tr r="I105" s="3"/>
      </tp>
      <tp t="s">
        <v>#N/A Field Not Applicable</v>
        <stp/>
        <stp>##V3_BDPV12</stp>
        <stp>XS1048428012 Corp</stp>
        <stp>final_maturity</stp>
        <stp>[regression 01 - interest pairs.xlsx]SEM!R167C9</stp>
        <tr r="I167" s="3"/>
      </tp>
      <tp t="s">
        <v>10/09/2075</v>
        <stp/>
        <stp>##V3_BDPV12</stp>
        <stp>XS0954674825 Corp</stp>
        <stp>final_maturity</stp>
        <stp>[regression 01 - interest pairs.xlsx]SEM!R123C9</stp>
        <tr r="I123" s="3"/>
      </tp>
      <tp t="e">
        <v>#N/A</v>
        <stp/>
        <stp>##V3_BDPV12</stp>
        <stp xml:space="preserve">FR0013330529_CS_REPO </stp>
        <stp>callable</stp>
        <stp>[regression 01 - interest pairs.xlsx]SEM!R339C7</stp>
        <tr r="G339" s="3"/>
      </tp>
      <tp t="e">
        <v>#N/A</v>
        <stp/>
        <stp>##V3_BDPV12</stp>
        <stp xml:space="preserve">FR0010961581_JP_REPO </stp>
        <stp>callable</stp>
        <stp>[regression 01 - interest pairs.xlsx]SEM!R224C7</stp>
        <tr r="G224" s="3"/>
      </tp>
      <tp t="e">
        <v>#N/A</v>
        <stp/>
        <stp>##V3_BDPV12</stp>
        <stp xml:space="preserve">CH0537261858_JP_REPO </stp>
        <stp>callable</stp>
        <stp>[regression 01 - interest pairs.xlsx]SEM!R218C7</stp>
        <tr r="G218" s="3"/>
      </tp>
      <tp t="e">
        <v>#N/A</v>
        <stp/>
        <stp>##V3_BDPV12</stp>
        <stp xml:space="preserve">FR0013344686_JP_REPO </stp>
        <stp>callable</stp>
        <stp>[regression 01 - interest pairs.xlsx]SEM!R241C7</stp>
        <tr r="G241" s="3"/>
      </tp>
      <tp t="e">
        <v>#N/A</v>
        <stp/>
        <stp>##V3_BDPV12</stp>
        <stp xml:space="preserve">CH0336602930_JP_REPO </stp>
        <stp>callable</stp>
        <stp>[regression 01 - interest pairs.xlsx]SEM!R300C7</stp>
        <tr r="G300" s="3"/>
      </tp>
      <tp t="e">
        <v>#N/A</v>
        <stp/>
        <stp>##V3_BDPV12</stp>
        <stp xml:space="preserve">XS2107315470_JP_REPO </stp>
        <stp>callable</stp>
        <stp>[regression 01 - interest pairs.xlsx]SEM!R243C7</stp>
        <tr r="G243" s="3"/>
      </tp>
      <tp t="e">
        <v>#N/A</v>
        <stp/>
        <stp>##V3_BDPV12</stp>
        <stp xml:space="preserve">XS2056371334_JP_REPO </stp>
        <stp>callable</stp>
        <stp>[regression 01 - interest pairs.xlsx]SEM!R290C7</stp>
        <tr r="G290" s="3"/>
      </tp>
      <tp t="e">
        <v>#N/A</v>
        <stp/>
        <stp>##V3_BDPV12</stp>
        <stp xml:space="preserve">XS0969341147_JP_REPO </stp>
        <stp>callable</stp>
        <stp>[regression 01 - interest pairs.xlsx]SEM!R199C7</stp>
        <tr r="G199" s="3"/>
      </tp>
      <tp t="e">
        <v>#N/A</v>
        <stp/>
        <stp>##V3_BDPV12</stp>
        <stp xml:space="preserve">XS0942082115_JP_REPO </stp>
        <stp>callable</stp>
        <stp>[regression 01 - interest pairs.xlsx]SEM!R307C7</stp>
        <tr r="G307" s="3"/>
      </tp>
      <tp t="e">
        <v>#N/A</v>
        <stp/>
        <stp>##V3_BDPV12</stp>
        <stp xml:space="preserve">XS1501166869_JP_REPO </stp>
        <stp>callable</stp>
        <stp>[regression 01 - interest pairs.xlsx]SEM!R299C7</stp>
        <tr r="G299" s="3"/>
      </tp>
      <tp t="e">
        <v>#N/A</v>
        <stp/>
        <stp>##V3_BDPV12</stp>
        <stp xml:space="preserve">XS2150054026_JP_REPO </stp>
        <stp>callable</stp>
        <stp>[regression 01 - interest pairs.xlsx]SEM!R201C7</stp>
        <tr r="G201" s="3"/>
      </tp>
      <tp t="e">
        <v>#N/A</v>
        <stp/>
        <stp>##V3_BDPV12</stp>
        <stp xml:space="preserve">XS2011260531_JP_REPO </stp>
        <stp>callable</stp>
        <stp>[regression 01 - interest pairs.xlsx]SEM!R264C7</stp>
        <tr r="G264" s="3"/>
      </tp>
      <tp t="s">
        <v>HSBC HOLDINGS</v>
        <stp/>
        <stp>##V3_BDPV12</stp>
        <stp>US404280BC26 Corp</stp>
        <stp>short_name</stp>
        <stp>[regression 01 - interest pairs.xlsx]SEM!R391C5</stp>
        <tr r="E391" s="3"/>
      </tp>
      <tp t="e">
        <v>#N/A</v>
        <stp/>
        <stp>##V3_BDPV12</stp>
        <stp xml:space="preserve">XS2020670936_JP_REPO </stp>
        <stp>callable</stp>
        <stp>[regression 01 - interest pairs.xlsx]SEM!R322C7</stp>
        <tr r="G322" s="3"/>
      </tp>
      <tp t="s">
        <v>Y</v>
        <stp/>
        <stp>##V3_BDPV12</stp>
        <stp>USF2893TAF33 Corp</stp>
        <stp>callable</stp>
        <stp>[regression 01 - interest pairs.xlsx]SEM!R110C7</stp>
        <tr r="G110" s="3"/>
      </tp>
      <tp t="e">
        <v>#N/A</v>
        <stp/>
        <stp>##V3_BDPV12</stp>
        <stp xml:space="preserve">XS1481041587_JP_REPO </stp>
        <stp>callable</stp>
        <stp>[regression 01 - interest pairs.xlsx]SEM!R204C7</stp>
        <tr r="G204" s="3"/>
      </tp>
      <tp t="s">
        <v>Y</v>
        <stp/>
        <stp>##V3_BDPV12</stp>
        <stp>US53944YAJ29 Corp</stp>
        <stp>callable</stp>
        <stp>[regression 01 - interest pairs.xlsx]SEM!R416C7</stp>
        <tr r="G416" s="3"/>
      </tp>
      <tp t="e">
        <v>#N/A</v>
        <stp/>
        <stp>##V3_BDPV12</stp>
        <stp xml:space="preserve">XS1294342792_JP_REPO </stp>
        <stp>callable</stp>
        <stp>[regression 01 - interest pairs.xlsx]SEM!R267C7</stp>
        <tr r="G267" s="3"/>
      </tp>
      <tp t="e">
        <v>#N/A</v>
        <stp/>
        <stp>##V3_BDPV12</stp>
        <stp xml:space="preserve">XS1120649584_JP_REPO </stp>
        <stp>callable</stp>
        <stp>[regression 01 - interest pairs.xlsx]SEM!R212C7</stp>
        <tr r="G212" s="3"/>
      </tp>
      <tp t="e">
        <v>#N/A</v>
        <stp/>
        <stp>##V3_BDPV12</stp>
        <stp xml:space="preserve">XS1498442521_JP_REPO </stp>
        <stp>callable</stp>
        <stp>[regression 01 - interest pairs.xlsx]SEM!R232C7</stp>
        <tr r="G232" s="3"/>
      </tp>
      <tp t="s">
        <v>TOTAL CAP INTL</v>
        <stp/>
        <stp>##V3_BDPV12</stp>
        <stp>XS1693818525 Corp</stp>
        <stp>short_name</stp>
        <stp>[regression 01 - interest pairs.xlsx]SEM!R75C5</stp>
        <tr r="E75" s="3"/>
      </tp>
      <tp t="s">
        <v>DEUTSCH BAHN FIN</v>
        <stp/>
        <stp>##V3_BDPV12</stp>
        <stp>XS1772374770 Corp</stp>
        <stp>short_name</stp>
        <stp>[regression 01 - interest pairs.xlsx]SEM!R17C5</stp>
        <tr r="E17" s="3"/>
      </tp>
      <tp t="s">
        <v>#N/A Invalid Security</v>
        <stp/>
        <stp>##V3_BDPV12</stp>
        <stp>IE00BD3WYB25 Corp</stp>
        <stp>callable</stp>
        <stp>[regression 01 - interest pairs.xlsx]SEM!R187C7</stp>
        <tr r="G187" s="3"/>
      </tp>
      <tp t="s">
        <v>CRED AGRICOLE SA</v>
        <stp/>
        <stp>##V3_BDPV12</stp>
        <stp>USF2R125CD54 Corp</stp>
        <stp>short_name</stp>
        <stp>[regression 01 - interest pairs.xlsx]SEM!R345C5</stp>
        <tr r="E345" s="3"/>
      </tp>
      <tp t="e">
        <v>#N/A</v>
        <stp/>
        <stp>##V3_BDPV12</stp>
        <stp xml:space="preserve">US780099CK11_JP_REPO </stp>
        <stp>callable</stp>
        <stp>[regression 01 - interest pairs.xlsx]SEM!R273C7</stp>
        <tr r="G273" s="3"/>
      </tp>
      <tp t="s">
        <v>12/08/2075</v>
        <stp/>
        <stp>##V3_BDPV12</stp>
        <stp>XS1271836600 Corp</stp>
        <stp>final_maturity</stp>
        <stp>[regression 01 - interest pairs.xlsx]SEM!R129C9</stp>
        <tr r="I129" s="3"/>
      </tp>
      <tp t="s">
        <v>#N/A Field Not Applicable</v>
        <stp/>
        <stp>##V3_BDPV12</stp>
        <stp>XS1400626690 Corp</stp>
        <stp>final_maturity</stp>
        <stp>[regression 01 - interest pairs.xlsx]SEM!R378C9</stp>
        <tr r="I378" s="3"/>
      </tp>
      <tp t="s">
        <v>#N/A Field Not Applicable</v>
        <stp/>
        <stp>##V3_BDPV12</stp>
        <stp>XS1658012023 Corp</stp>
        <stp>final_maturity</stp>
        <stp>[regression 01 - interest pairs.xlsx]SEM!R346C9</stp>
        <tr r="I346" s="3"/>
      </tp>
      <tp t="s">
        <v>#N/A Field Not Applicable</v>
        <stp/>
        <stp>##V3_BDPV12</stp>
        <stp>XS1571333811 Corp</stp>
        <stp>final_maturity</stp>
        <stp>[regression 01 - interest pairs.xlsx]SEM!R347C9</stp>
        <tr r="I347" s="3"/>
      </tp>
      <tp t="s">
        <v>#N/A Field Not Applicable</v>
        <stp/>
        <stp>##V3_BDPV12</stp>
        <stp>XS0992293901 Corp</stp>
        <stp>final_maturity</stp>
        <stp>[regression 01 - interest pairs.xlsx]SEM!R145C9</stp>
        <tr r="I145" s="3"/>
      </tp>
      <tp t="s">
        <v>#N/A Field Not Applicable</v>
        <stp/>
        <stp>##V3_BDPV12</stp>
        <stp>XS1195201931 Corp</stp>
        <stp>final_maturity</stp>
        <stp>[regression 01 - interest pairs.xlsx]SEM!R152C9</stp>
        <tr r="I152" s="3"/>
      </tp>
      <tp t="s">
        <v>Y</v>
        <stp/>
        <stp>##V3_BDPV12</stp>
        <stp>USF1R15XL274 Corp</stp>
        <stp>callable</stp>
        <stp>[regression 01 - interest pairs.xlsx]SEM!R398C7</stp>
        <tr r="G398" s="3"/>
      </tp>
      <tp t="s">
        <v>#N/A Field Not Applicable</v>
        <stp/>
        <stp>##V3_BDPV12</stp>
        <stp>XS1597324950 Corp</stp>
        <stp>final_maturity</stp>
        <stp>[regression 01 - interest pairs.xlsx]SEM!R360C9</stp>
        <tr r="I360" s="3"/>
      </tp>
      <tp t="s">
        <v>03/10/2078</v>
        <stp/>
        <stp>##V3_BDPV12</stp>
        <stp>XS1888179550 Corp</stp>
        <stp>final_maturity</stp>
        <stp>[regression 01 - interest pairs.xlsx]SEM!R163C9</stp>
        <tr r="I163" s="3"/>
      </tp>
      <tp t="e">
        <v>#N/A</v>
        <stp/>
        <stp>##V3_BDPV12</stp>
        <stp xml:space="preserve">FR0013330537_CA_REPO </stp>
        <stp>callable</stp>
        <stp>[regression 01 - interest pairs.xlsx]SEM!R304C7</stp>
        <tr r="G304" s="3"/>
      </tp>
      <tp t="e">
        <v>#N/A</v>
        <stp/>
        <stp>##V3_BDPV12</stp>
        <stp xml:space="preserve">XS1004874621_JP_REPO </stp>
        <stp>callable</stp>
        <stp>[regression 01 - interest pairs.xlsx]SEM!R196C7</stp>
        <tr r="G196" s="3"/>
      </tp>
      <tp t="e">
        <v>#N/A</v>
        <stp/>
        <stp>##V3_BDPV12</stp>
        <stp xml:space="preserve">XS1501167164_JP_REPO </stp>
        <stp>callable</stp>
        <stp>[regression 01 - interest pairs.xlsx]SEM!R297C7</stp>
        <tr r="G297" s="3"/>
      </tp>
      <tp t="e">
        <v>#N/A</v>
        <stp/>
        <stp>##V3_BDPV12</stp>
        <stp xml:space="preserve">XS2077670342_JP_REPO </stp>
        <stp>callable</stp>
        <stp>[regression 01 - interest pairs.xlsx]SEM!R205C7</stp>
        <tr r="G205" s="3"/>
      </tp>
      <tp t="e">
        <v>#N/A</v>
        <stp/>
        <stp>##V3_BDPV12</stp>
        <stp xml:space="preserve">XS1222594472_JP_REPO </stp>
        <stp>callable</stp>
        <stp>[regression 01 - interest pairs.xlsx]SEM!R209C7</stp>
        <tr r="G209" s="3"/>
      </tp>
      <tp t="e">
        <v>#N/A</v>
        <stp/>
        <stp>##V3_BDPV12</stp>
        <stp xml:space="preserve">XS2046625765_JP_REPO </stp>
        <stp>callable</stp>
        <stp>[regression 01 - interest pairs.xlsx]SEM!R287C7</stp>
        <tr r="G287" s="3"/>
      </tp>
      <tp t="e">
        <v>#N/A</v>
        <stp/>
        <stp>##V3_BDPV12</stp>
        <stp xml:space="preserve">XS1222591023_JP_REPO </stp>
        <stp>callable</stp>
        <stp>[regression 01 - interest pairs.xlsx]SEM!R208C7</stp>
        <tr r="G208" s="3"/>
      </tp>
      <tp t="e">
        <v>#N/A</v>
        <stp/>
        <stp>##V3_BDPV12</stp>
        <stp xml:space="preserve">XS1795406575_JP_REPO </stp>
        <stp>callable</stp>
        <stp>[regression 01 - interest pairs.xlsx]SEM!R292C7</stp>
        <tr r="G292" s="3"/>
      </tp>
      <tp t="s">
        <v>Y</v>
        <stp/>
        <stp>##V3_BDPV12</stp>
        <stp>USF2893TAF33 Corp</stp>
        <stp>callable</stp>
        <stp>[regression 01 - interest pairs.xlsx]SEM!R173C7</stp>
        <tr r="G173" s="3"/>
      </tp>
      <tp t="e">
        <v>#N/A</v>
        <stp/>
        <stp>##V3_BDPV12</stp>
        <stp xml:space="preserve">XS2101349723_JP_REPO </stp>
        <stp>callable</stp>
        <stp>[regression 01 - interest pairs.xlsx]SEM!R206C7</stp>
        <tr r="G206" s="3"/>
      </tp>
      <tp t="s">
        <v>DEUTSCHE TELEKOM</v>
        <stp/>
        <stp>##V3_BDPV12</stp>
        <stp>XS2089226026 Corp</stp>
        <stp>short_name</stp>
        <stp>[regression 01 - interest pairs.xlsx]SEM!R19C5</stp>
        <tr r="E19" s="3"/>
      </tp>
      <tp t="s">
        <v>CNH IND FIN</v>
        <stp/>
        <stp>##V3_BDPV12</stp>
        <stp>XS1969600748 Corp</stp>
        <stp>short_name</stp>
        <stp>[regression 01 - interest pairs.xlsx]SEM!R11C5</stp>
        <tr r="E11" s="3"/>
      </tp>
      <tp t="s">
        <v>UBS AG LONDON</v>
        <stp/>
        <stp>##V3_BDPV12</stp>
        <stp>XS2149270477 Corp</stp>
        <stp>short_name</stp>
        <stp>[regression 01 - interest pairs.xlsx]SEM!R93C5</stp>
        <tr r="E93" s="3"/>
      </tp>
      <tp t="s">
        <v>EDP FINANCE BV</v>
        <stp/>
        <stp>##V3_BDPV12</stp>
        <stp>XS1222590488 Corp</stp>
        <stp>short_name</stp>
        <stp>[regression 01 - interest pairs.xlsx]SEM!R25C5</stp>
        <tr r="E25" s="3"/>
      </tp>
      <tp t="s">
        <v>SVENSKA HNDLSBKN</v>
        <stp/>
        <stp>##V3_BDPV12</stp>
        <stp>XS2156510021 Corp</stp>
        <stp>short_name</stp>
        <stp>[regression 01 - interest pairs.xlsx]SEM!R52C5</stp>
        <tr r="E52" s="3"/>
      </tp>
      <tp t="s">
        <v>TELEFONICA EMIS</v>
        <stp/>
        <stp>##V3_BDPV12</stp>
        <stp>XS2020583618 Corp</stp>
        <stp>short_name</stp>
        <stp>[regression 01 - interest pairs.xlsx]SEM!R56C5</stp>
        <tr r="E56" s="3"/>
      </tp>
      <tp t="s">
        <v>STEDIN HOLDING</v>
        <stp/>
        <stp>##V3_BDPV12</stp>
        <stp>XS1705553250 Corp</stp>
        <stp>short_name</stp>
        <stp>[regression 01 - interest pairs.xlsx]SEM!R54C5</stp>
        <tr r="E54" s="3"/>
      </tp>
      <tp t="s">
        <v>MERCK &amp; CO INC</v>
        <stp/>
        <stp>##V3_BDPV12</stp>
        <stp>XS1513062411 Corp</stp>
        <stp>short_name</stp>
        <stp>[regression 01 - interest pairs.xlsx]SEM!R44C5</stp>
        <tr r="E44" s="3"/>
      </tp>
      <tp t="s">
        <v>TELECOM ITALIA</v>
        <stp/>
        <stp>##V3_BDPV12</stp>
        <stp>XS1497606365 Corp</stp>
        <stp>short_name</stp>
        <stp>[regression 01 - interest pairs.xlsx]SEM!R58C5</stp>
        <tr r="E58" s="3"/>
      </tp>
      <tp t="s">
        <v>#N/A Field Not Applicable</v>
        <stp/>
        <stp>##V3_BDPV12</stp>
        <stp>XS1481041587 Corp</stp>
        <stp>final_maturity</stp>
        <stp>[regression 01 - interest pairs.xlsx]SEM!R349C9</stp>
        <tr r="I349" s="3"/>
      </tp>
      <tp t="s">
        <v>05/10/2078</v>
        <stp/>
        <stp>##V3_BDPV12</stp>
        <stp>XS1788973573 Corp</stp>
        <stp>final_maturity</stp>
        <stp>[regression 01 - interest pairs.xlsx]SEM!R170C9</stp>
        <tr r="I170" s="3"/>
      </tp>
      <tp t="s">
        <v>#N/A Field Not Applicable</v>
        <stp/>
        <stp>##V3_BDPV12</stp>
        <stp>FR0013447877 Corp</stp>
        <stp>final_maturity</stp>
        <stp>[regression 01 - interest pairs.xlsx]SEM!R137C9</stp>
        <tr r="I137" s="3"/>
      </tp>
      <tp t="s">
        <v>#N/A Field Not Applicable</v>
        <stp/>
        <stp>##V3_BDPV12</stp>
        <stp>XS2024502960 Corp</stp>
        <stp>final_maturity</stp>
        <stp>[regression 01 - interest pairs.xlsx]SEM!R400C9</stp>
        <tr r="I400" s="3"/>
      </tp>
      <tp t="s">
        <v>03/01/2079</v>
        <stp/>
        <stp>##V3_BDPV12</stp>
        <stp>XS1888179477 Corp</stp>
        <stp>final_maturity</stp>
        <stp>[regression 01 - interest pairs.xlsx]SEM!R161C9</stp>
        <tr r="I161" s="3"/>
      </tp>
      <tp t="s">
        <v>#N/A Field Not Applicable</v>
        <stp/>
        <stp>##V3_BDPV12</stp>
        <stp>XS2010039548 Corp</stp>
        <stp>final_maturity</stp>
        <stp>[regression 01 - interest pairs.xlsx]SEM!R108C9</stp>
        <tr r="I108" s="3"/>
      </tp>
      <tp t="s">
        <v>#N/A Field Not Applicable</v>
        <stp/>
        <stp>##V3_BDPV12</stp>
        <stp>XS1247508903 Corp</stp>
        <stp>final_maturity</stp>
        <stp>[regression 01 - interest pairs.xlsx]SEM!R353C9</stp>
        <tr r="I353" s="3"/>
      </tp>
      <tp t="e">
        <v>#N/A</v>
        <stp/>
        <stp>##V3_BDPV12</stp>
        <stp xml:space="preserve">FR0013428513_JP_REPO </stp>
        <stp>callable</stp>
        <stp>[regression 01 - interest pairs.xlsx]SEM!R240C7</stp>
        <tr r="G240" s="3"/>
      </tp>
      <tp t="e">
        <v>#N/A</v>
        <stp/>
        <stp>##V3_BDPV12</stp>
        <stp xml:space="preserve">FR0013292828_JP_REPO </stp>
        <stp>callable</stp>
        <stp>[regression 01 - interest pairs.xlsx]SEM!R210C7</stp>
        <tr r="G210" s="3"/>
      </tp>
      <tp t="e">
        <v>#N/A</v>
        <stp/>
        <stp>##V3_BDPV12</stp>
        <stp xml:space="preserve">FR0013330537_JP_REPO </stp>
        <stp>callable</stp>
        <stp>[regression 01 - interest pairs.xlsx]SEM!R305C7</stp>
        <tr r="G305" s="3"/>
      </tp>
      <tp t="e">
        <v>#N/A</v>
        <stp/>
        <stp>##V3_BDPV12</stp>
        <stp xml:space="preserve">FR0013455813_JP_REPO </stp>
        <stp>callable</stp>
        <stp>[regression 01 - interest pairs.xlsx]SEM!R237C7</stp>
        <tr r="G237" s="3"/>
      </tp>
      <tp t="e">
        <v>#N/A</v>
        <stp/>
        <stp>##V3_BDPV12</stp>
        <stp xml:space="preserve">CH0400441280_JP_REPO </stp>
        <stp>callable</stp>
        <stp>[regression 01 - interest pairs.xlsx]SEM!R301C7</stp>
        <tr r="G301" s="3"/>
      </tp>
      <tp t="e">
        <v>#N/A</v>
        <stp/>
        <stp>##V3_BDPV12</stp>
        <stp xml:space="preserve">XS1425367494_JP_REPO </stp>
        <stp>callable</stp>
        <stp>[regression 01 - interest pairs.xlsx]SEM!R247C7</stp>
        <tr r="G247" s="3"/>
      </tp>
      <tp t="e">
        <v>#N/A</v>
        <stp/>
        <stp>##V3_BDPV12</stp>
        <stp xml:space="preserve">XS0969342384_JP_REPO </stp>
        <stp>callable</stp>
        <stp>[regression 01 - interest pairs.xlsx]SEM!R198C7</stp>
        <tr r="G198" s="3"/>
      </tp>
      <tp t="e">
        <v>#N/A</v>
        <stp/>
        <stp>##V3_BDPV12</stp>
        <stp xml:space="preserve">XS1602466424_CS_REPO </stp>
        <stp>callable</stp>
        <stp>[regression 01 - interest pairs.xlsx]SEM!R335C7</stp>
        <tr r="G335" s="3"/>
      </tp>
      <tp t="e">
        <v>#N/A</v>
        <stp/>
        <stp>##V3_BDPV12</stp>
        <stp xml:space="preserve">XS1346815787_CS_REPO </stp>
        <stp>callable</stp>
        <stp>[regression 01 - interest pairs.xlsx]SEM!R334C7</stp>
        <tr r="G334" s="3"/>
      </tp>
      <tp t="e">
        <v>#N/A</v>
        <stp/>
        <stp>##V3_BDPV12</stp>
        <stp xml:space="preserve">XS1888179477_JP_REPO </stp>
        <stp>callable</stp>
        <stp>[regression 01 - interest pairs.xlsx]SEM!R309C7</stp>
        <tr r="G309" s="3"/>
      </tp>
      <tp t="s">
        <v>ROYAL BK SCOTLND</v>
        <stp/>
        <stp>##V3_BDPV12</stp>
        <stp>US780099CK11 Corp</stp>
        <stp>short_name</stp>
        <stp>[regression 01 - interest pairs.xlsx]SEM!R379C5</stp>
        <tr r="E379" s="3"/>
      </tp>
      <tp t="e">
        <v>#N/A</v>
        <stp/>
        <stp>##V3_BDPV12</stp>
        <stp xml:space="preserve">XS1413581205_JP_REPO </stp>
        <stp>callable</stp>
        <stp>[regression 01 - interest pairs.xlsx]SEM!R298C7</stp>
        <tr r="G298" s="3"/>
      </tp>
      <tp t="e">
        <v>#N/A</v>
        <stp/>
        <stp>##V3_BDPV12</stp>
        <stp xml:space="preserve">XS1413581205_CS_REPO </stp>
        <stp>callable</stp>
        <stp>[regression 01 - interest pairs.xlsx]SEM!R338C7</stp>
        <tr r="G338" s="3"/>
      </tp>
      <tp t="e">
        <v>#N/A</v>
        <stp/>
        <stp>##V3_BDPV12</stp>
        <stp xml:space="preserve">XS1998799792_JP_REPO </stp>
        <stp>callable</stp>
        <stp>[regression 01 - interest pairs.xlsx]SEM!R203C7</stp>
        <tr r="G203" s="3"/>
      </tp>
      <tp t="e">
        <v>#N/A</v>
        <stp/>
        <stp>##V3_BDPV12</stp>
        <stp xml:space="preserve">XS1513062411_JP_REPO </stp>
        <stp>callable</stp>
        <stp>[regression 01 - interest pairs.xlsx]SEM!R263C7</stp>
        <tr r="G263" s="3"/>
      </tp>
      <tp t="e">
        <v>#N/A</v>
        <stp/>
        <stp>##V3_BDPV12</stp>
        <stp xml:space="preserve">XS1772374770_JP_REPO </stp>
        <stp>callable</stp>
        <stp>[regression 01 - interest pairs.xlsx]SEM!R221C7</stp>
        <tr r="G221" s="3"/>
      </tp>
      <tp t="e">
        <v>#N/A</v>
        <stp/>
        <stp>##V3_BDPV12</stp>
        <stp xml:space="preserve">XS1222591023_CS_REPO </stp>
        <stp>callable</stp>
        <stp>[regression 01 - interest pairs.xlsx]SEM!R329C7</stp>
        <tr r="G329" s="3"/>
      </tp>
      <tp t="e">
        <v>#N/A</v>
        <stp/>
        <stp>##V3_BDPV12</stp>
        <stp xml:space="preserve">XS1597324950_JP_REPO </stp>
        <stp>callable</stp>
        <stp>[regression 01 - interest pairs.xlsx]SEM!R246C7</stp>
        <tr r="G246" s="3"/>
      </tp>
      <tp t="s">
        <v>Y</v>
        <stp/>
        <stp>##V3_BDPV12</stp>
        <stp>USF2893TAM83 Corp</stp>
        <stp>callable</stp>
        <stp>[regression 01 - interest pairs.xlsx]SEM!R112C7</stp>
        <tr r="G112" s="3"/>
      </tp>
      <tp t="s">
        <v>Y</v>
        <stp/>
        <stp>##V3_BDPV12</stp>
        <stp>US53944YAJ29 Corp</stp>
        <stp>callable</stp>
        <stp>[regression 01 - interest pairs.xlsx]SEM!R394C7</stp>
        <tr r="G394" s="3"/>
      </tp>
      <tp t="e">
        <v>#N/A</v>
        <stp/>
        <stp>##V3_BDPV12</stp>
        <stp xml:space="preserve">XS1498442521_CS_REPO </stp>
        <stp>callable</stp>
        <stp>[regression 01 - interest pairs.xlsx]SEM!R330C7</stp>
        <tr r="G330" s="3"/>
      </tp>
      <tp t="s">
        <v>BNP PARIBAS</v>
        <stp/>
        <stp>##V3_BDPV12</stp>
        <stp>XS1419646317 Corp</stp>
        <stp>short_name</stp>
        <stp>[regression 01 - interest pairs.xlsx]SEM!R81C5</stp>
        <tr r="E81" s="3"/>
      </tp>
      <tp t="s">
        <v>ENEL FIN INTL NV</v>
        <stp/>
        <stp>##V3_BDPV12</stp>
        <stp>XS2066706909 Corp</stp>
        <stp>short_name</stp>
        <stp>[regression 01 - interest pairs.xlsx]SEM!R26C5</stp>
        <tr r="E26" s="3"/>
      </tp>
      <tp t="s">
        <v>TOTAL CAP INTL</v>
        <stp/>
        <stp>##V3_BDPV12</stp>
        <stp>XS1139315581 Corp</stp>
        <stp>short_name</stp>
        <stp>[regression 01 - interest pairs.xlsx]SEM!R60C5</stp>
        <tr r="E60" s="3"/>
      </tp>
      <tp t="s">
        <v>ENI SPA</v>
        <stp/>
        <stp>##V3_BDPV12</stp>
        <stp>XS1412711217 Corp</stp>
        <stp>short_name</stp>
        <stp>[regression 01 - interest pairs.xlsx]SEM!R36C5</stp>
        <tr r="E36" s="3"/>
      </tp>
      <tp t="s">
        <v>#N/A Invalid Security</v>
        <stp/>
        <stp>##V3_BDPV12</stp>
        <stp>MT7000016820 Equity</stp>
        <stp>final_maturity</stp>
        <stp>[regression 01 - interest pairs.xlsx]SEM!R327C9</stp>
        <tr r="I327" s="3"/>
      </tp>
      <tp t="s">
        <v>BHP FINANCE USA</v>
        <stp/>
        <stp>##V3_BDPV12</stp>
        <stp>USQ12441AB91 Corp</stp>
        <stp>short_name</stp>
        <stp>[regression 01 - interest pairs.xlsx]SEM!R104C5</stp>
        <tr r="E104" s="3"/>
      </tp>
      <tp t="s">
        <v>25/06/2079</v>
        <stp/>
        <stp>##V3_BDPV12</stp>
        <stp>XS2011260531 Corp</stp>
        <stp>final_maturity</stp>
        <stp>[regression 01 - interest pairs.xlsx]SEM!R178C9</stp>
        <tr r="I178" s="3"/>
      </tp>
      <tp t="s">
        <v>#N/A Field Not Applicable</v>
        <stp/>
        <stp>##V3_BDPV12</stp>
        <stp>XS2056371334 Corp</stp>
        <stp>final_maturity</stp>
        <stp>[regression 01 - interest pairs.xlsx]SEM!R149C9</stp>
        <tr r="I149" s="3"/>
      </tp>
      <tp t="s">
        <v>Y</v>
        <stp/>
        <stp>##V3_BDPV12</stp>
        <stp>USF1R15XK367 Corp</stp>
        <stp>callable</stp>
        <stp>[regression 01 - interest pairs.xlsx]SEM!R399C7</stp>
        <tr r="G399" s="3"/>
      </tp>
      <tp t="s">
        <v>#N/A Field Not Applicable</v>
        <stp/>
        <stp>##V3_BDPV12</stp>
        <stp>XS1501166869 Corp</stp>
        <stp>final_maturity</stp>
        <stp>[regression 01 - interest pairs.xlsx]SEM!R155C9</stp>
        <tr r="I155" s="3"/>
      </tp>
      <tp t="e">
        <v>#N/A</v>
        <stp/>
        <stp>##V3_BDPV12</stp>
        <stp xml:space="preserve">US404280BP39_CS_REPO </stp>
        <stp>INDUSTRY_GROUP</stp>
        <stp>[regression 01 - interest pairs.xlsx]SEM!R326C6</stp>
        <tr r="F326" s="3"/>
      </tp>
      <tp t="e">
        <v>#N/A</v>
        <stp/>
        <stp>##V3_BDPV12</stp>
        <stp xml:space="preserve">USF2R125CF03_JP_REPO </stp>
        <stp>callable</stp>
        <stp>[regression 01 - interest pairs.xlsx]SEM!R192C7</stp>
        <tr r="G192" s="3"/>
      </tp>
      <tp t="e">
        <v>#N/A</v>
        <stp/>
        <stp>##V3_BDPV12</stp>
        <stp xml:space="preserve">FR0011401751_JP_REPO </stp>
        <stp>callable</stp>
        <stp>[regression 01 - interest pairs.xlsx]SEM!R227C7</stp>
        <tr r="G227" s="3"/>
      </tp>
      <tp t="e">
        <v>#N/A</v>
        <stp/>
        <stp>##V3_BDPV12</stp>
        <stp xml:space="preserve">BE6320936287_JP_REPO </stp>
        <stp>callable</stp>
        <stp>[regression 01 - interest pairs.xlsx]SEM!R191C7</stp>
        <tr r="G191" s="3"/>
      </tp>
      <tp t="s">
        <v>#N/A Field Not Applicable</v>
        <stp/>
        <stp>##V3_BDPV12</stp>
        <stp>USF1R15XK367 Corp</stp>
        <stp>final_maturity</stp>
        <stp>[regression 01 - interest pairs.xlsx]SEM!R399C9</stp>
        <tr r="I399" s="3"/>
      </tp>
      <tp t="s">
        <v>#N/A Field Not Applicable</v>
        <stp/>
        <stp>##V3_BDPV12</stp>
        <stp>USF1R15XL274 Corp</stp>
        <stp>final_maturity</stp>
        <stp>[regression 01 - interest pairs.xlsx]SEM!R398C9</stp>
        <tr r="I398" s="3"/>
      </tp>
      <tp t="e">
        <v>#N/A</v>
        <stp/>
        <stp>##V3_BDPV12</stp>
        <stp xml:space="preserve">XS1658012023_JP_REPO </stp>
        <stp>callable</stp>
        <stp>[regression 01 - interest pairs.xlsx]SEM!R202C7</stp>
        <tr r="G202" s="3"/>
      </tp>
      <tp t="e">
        <v>#N/A</v>
        <stp/>
        <stp>##V3_BDPV12</stp>
        <stp xml:space="preserve">XS2010037765_CA_REPO </stp>
        <stp>callable</stp>
        <stp>[regression 01 - interest pairs.xlsx]SEM!R250C7</stp>
        <tr r="G250" s="3"/>
      </tp>
      <tp t="e">
        <v>#N/A</v>
        <stp/>
        <stp>##V3_BDPV12</stp>
        <stp xml:space="preserve">XS1693818525_JP_REPO </stp>
        <stp>callable</stp>
        <stp>[regression 01 - interest pairs.xlsx]SEM!R294C7</stp>
        <tr r="G294" s="3"/>
      </tp>
      <tp t="e">
        <v>#N/A</v>
        <stp/>
        <stp>##V3_BDPV12</stp>
        <stp xml:space="preserve">XS1412711217_JP_REPO </stp>
        <stp>callable</stp>
        <stp>[regression 01 - interest pairs.xlsx]SEM!R244C7</stp>
        <tr r="G244" s="3"/>
      </tp>
      <tp t="e">
        <v>#N/A</v>
        <stp/>
        <stp>##V3_BDPV12</stp>
        <stp xml:space="preserve">XS1111123987_JP_REPO </stp>
        <stp>callable</stp>
        <stp>[regression 01 - interest pairs.xlsx]SEM!R252C7</stp>
        <tr r="G252" s="3"/>
      </tp>
      <tp t="e">
        <v>#N/A</v>
        <stp/>
        <stp>##V3_BDPV12</stp>
        <stp xml:space="preserve">XS1888180996_JP_REPO </stp>
        <stp>callable</stp>
        <stp>[regression 01 - interest pairs.xlsx]SEM!R310C7</stp>
        <tr r="G310" s="3"/>
      </tp>
      <tp t="e">
        <v>#N/A</v>
        <stp/>
        <stp>##V3_BDPV12</stp>
        <stp xml:space="preserve">XS1195201931_JP_REPO </stp>
        <stp>callable</stp>
        <stp>[regression 01 - interest pairs.xlsx]SEM!R296C7</stp>
        <tr r="G296" s="3"/>
      </tp>
      <tp t="s">
        <v>TOTAL CAP INTL</v>
        <stp/>
        <stp>##V3_BDPV12</stp>
        <stp>XS2153406868 Corp</stp>
        <stp>short_name</stp>
        <stp>[regression 01 - interest pairs.xlsx]SEM!R62C5</stp>
        <tr r="E62" s="3"/>
      </tp>
      <tp t="s">
        <v>AMERICA MOVIL SA</v>
        <stp/>
        <stp>##V3_BDPV12</stp>
        <stp>XS0969341147 Corp</stp>
        <stp>short_name</stp>
        <stp>[regression 01 - interest pairs.xlsx]SEM!R96C5</stp>
        <tr r="E96" s="3"/>
      </tp>
      <tp t="s">
        <v>VIER GAS TRANSPO</v>
        <stp/>
        <stp>##V3_BDPV12</stp>
        <stp>XS0942082115 Corp</stp>
        <stp>short_name</stp>
        <stp>[regression 01 - interest pairs.xlsx]SEM!R67C5</stp>
        <tr r="E67" s="3"/>
      </tp>
      <tp t="s">
        <v>#N/A Field Not Applicable</v>
        <stp/>
        <stp>##V3_BDPV12</stp>
        <stp>XS1111123987 Corp</stp>
        <stp>final_maturity</stp>
        <stp>[regression 01 - interest pairs.xlsx]SEM!R363C9</stp>
        <tr r="I363" s="3"/>
      </tp>
      <tp t="s">
        <v>#N/A Field Not Applicable</v>
        <stp/>
        <stp>##V3_BDPV12</stp>
        <stp>XS2050933972 Corp</stp>
        <stp>final_maturity</stp>
        <stp>[regression 01 - interest pairs.xlsx]SEM!R422C9</stp>
        <tr r="I422" s="3"/>
      </tp>
      <tp t="s">
        <v>#N/A Field Not Applicable</v>
        <stp/>
        <stp>##V3_BDPV12</stp>
        <stp>XS1731823255 Corp</stp>
        <stp>final_maturity</stp>
        <stp>[regression 01 - interest pairs.xlsx]SEM!R148C9</stp>
        <tr r="I148" s="3"/>
      </tp>
      <tp t="e">
        <v>#N/A</v>
        <stp/>
        <stp>##V3_BDPV12</stp>
        <stp xml:space="preserve">PTEDPLOM0017_JP_REPO </stp>
        <stp>callable</stp>
        <stp>[regression 01 - interest pairs.xlsx]SEM!R228C7</stp>
        <tr r="G228" s="3"/>
      </tp>
      <tp t="e">
        <v>#N/A</v>
        <stp/>
        <stp>##V3_BDPV12</stp>
        <stp xml:space="preserve">USF2R125CD54_JP_REPO </stp>
        <stp>callable</stp>
        <stp>[regression 01 - interest pairs.xlsx]SEM!R194C7</stp>
        <tr r="G194" s="3"/>
      </tp>
      <tp t="e">
        <v>#N/A</v>
        <stp/>
        <stp>##V3_BDPV12</stp>
        <stp xml:space="preserve">FR0013213295_JP_REPO </stp>
        <stp>callable</stp>
        <stp>[regression 01 - interest pairs.xlsx]SEM!R223C7</stp>
        <tr r="G223" s="3"/>
      </tp>
      <tp t="e">
        <v>#N/A</v>
        <stp/>
        <stp>##V3_BDPV12</stp>
        <stp xml:space="preserve">FR0013457157_CA_REPO </stp>
        <stp>callable</stp>
        <stp>[regression 01 - interest pairs.xlsx]SEM!R195C7</stp>
        <tr r="G195" s="3"/>
      </tp>
      <tp t="e">
        <v>#N/A</v>
        <stp/>
        <stp>##V3_BDPV12</stp>
        <stp xml:space="preserve">XS2052321093_JP_REPO </stp>
        <stp>callable</stp>
        <stp>[regression 01 - interest pairs.xlsx]SEM!R316C7</stp>
        <tr r="G316" s="3"/>
      </tp>
      <tp t="e">
        <v>#N/A</v>
        <stp/>
        <stp>##V3_BDPV12</stp>
        <stp xml:space="preserve">XS2010037765_JP_REPO </stp>
        <stp>callable</stp>
        <stp>[regression 01 - interest pairs.xlsx]SEM!R251C7</stp>
        <tr r="G251" s="3"/>
      </tp>
      <tp t="e">
        <v>#N/A</v>
        <stp/>
        <stp>##V3_BDPV12</stp>
        <stp xml:space="preserve">XS1969600748_JP_REPO </stp>
        <stp>callable</stp>
        <stp>[regression 01 - interest pairs.xlsx]SEM!R216C7</stp>
        <tr r="G216" s="3"/>
      </tp>
      <tp t="s">
        <v>Y</v>
        <stp/>
        <stp>##V3_BDPV12</stp>
        <stp>USH4209UAT37 Corp</stp>
        <stp>callable</stp>
        <stp>[regression 01 - interest pairs.xlsx]SEM!R387C7</stp>
        <tr r="G387" s="3"/>
      </tp>
      <tp t="s">
        <v>BANCO BILBAO VIZ</v>
        <stp/>
        <stp>##V3_BDPV12</stp>
        <stp>US05946KAG67 Corp</stp>
        <stp>short_name</stp>
        <stp>[regression 01 - interest pairs.xlsx]SEM!R397C5</stp>
        <tr r="E397" s="3"/>
      </tp>
      <tp t="e">
        <v>#N/A</v>
        <stp/>
        <stp>##V3_BDPV12</stp>
        <stp xml:space="preserve">XS0992293901_CS_REPO </stp>
        <stp>callable</stp>
        <stp>[regression 01 - interest pairs.xlsx]SEM!R336C7</stp>
        <tr r="G336" s="3"/>
      </tp>
      <tp t="s">
        <v>HSBC HOLDINGS</v>
        <stp/>
        <stp>##V3_BDPV12</stp>
        <stp>US404280BN80 Corp</stp>
        <stp>short_name</stp>
        <stp>[regression 01 - interest pairs.xlsx]SEM!R408C5</stp>
        <tr r="E408" s="3"/>
      </tp>
      <tp t="s">
        <v>MEDTRONIC GLOBAL</v>
        <stp/>
        <stp>##V3_BDPV12</stp>
        <stp>XS2020670936 Corp</stp>
        <stp>short_name</stp>
        <stp>[regression 01 - interest pairs.xlsx]SEM!R42C5</stp>
        <tr r="E42" s="3"/>
      </tp>
      <tp t="s">
        <v>ENI SPA</v>
        <stp/>
        <stp>##V3_BDPV12</stp>
        <stp>XS2107315470 Corp</stp>
        <stp>short_name</stp>
        <stp>[regression 01 - interest pairs.xlsx]SEM!R35C5</stp>
        <tr r="E35" s="3"/>
      </tp>
      <tp t="s">
        <v>TOTAL CAP INTL</v>
        <stp/>
        <stp>##V3_BDPV12</stp>
        <stp>XS1693818525 Corp</stp>
        <stp>short_name</stp>
        <stp>[regression 01 - interest pairs.xlsx]SEM!R61C5</stp>
        <tr r="E61" s="3"/>
      </tp>
      <tp t="s">
        <v>CRED AGRICOLE SA</v>
        <stp/>
        <stp>##V3_BDPV12</stp>
        <stp>USF2R125CF03 Corp</stp>
        <stp>short_name</stp>
        <stp>[regression 01 - interest pairs.xlsx]SEM!R343C5</stp>
        <tr r="E343" s="3"/>
      </tp>
      <tp t="s">
        <v>#N/A Field Not Applicable</v>
        <stp/>
        <stp>##V3_BDPV12</stp>
        <stp>XS1951093894 Corp</stp>
        <stp>final_maturity</stp>
        <stp>[regression 01 - interest pairs.xlsx]SEM!R423C9</stp>
        <tr r="I423" s="3"/>
      </tp>
      <tp t="s">
        <v>#N/A Field Not Applicable</v>
        <stp/>
        <stp>##V3_BDPV12</stp>
        <stp>XS1998799792 Corp</stp>
        <stp>final_maturity</stp>
        <stp>[regression 01 - interest pairs.xlsx]SEM!R395C9</stp>
        <tr r="I395" s="3"/>
      </tp>
      <tp t="s">
        <v>#N/A Field Not Applicable</v>
        <stp/>
        <stp>##V3_BDPV12</stp>
        <stp>XS0992293901 Corp</stp>
        <stp>final_maturity</stp>
        <stp>[regression 01 - interest pairs.xlsx]SEM!R181C9</stp>
        <tr r="I181" s="3"/>
      </tp>
      <tp t="s">
        <v>21/04/2075</v>
        <stp/>
        <stp>##V3_BDPV12</stp>
        <stp>XS1219498141 Corp</stp>
        <stp>final_maturity</stp>
        <stp>[regression 01 - interest pairs.xlsx]SEM!R142C9</stp>
        <tr r="I142" s="3"/>
      </tp>
      <tp t="s">
        <v>#N/A Field Not Applicable</v>
        <stp/>
        <stp>##V3_BDPV12</stp>
        <stp>XS1597324950 Corp</stp>
        <stp>final_maturity</stp>
        <stp>[regression 01 - interest pairs.xlsx]SEM!R404C9</stp>
        <tr r="I404" s="3"/>
      </tp>
      <tp t="s">
        <v>03/01/2079</v>
        <stp/>
        <stp>##V3_BDPV12</stp>
        <stp>XS1888179477 Corp</stp>
        <stp>final_maturity</stp>
        <stp>[regression 01 - interest pairs.xlsx]SEM!R186C9</stp>
        <tr r="I186" s="3"/>
      </tp>
      <tp t="s">
        <v>03/10/2078</v>
        <stp/>
        <stp>##V3_BDPV12</stp>
        <stp>XS1888180640 Corp</stp>
        <stp>final_maturity</stp>
        <stp>[regression 01 - interest pairs.xlsx]SEM!R164C9</stp>
        <tr r="I164" s="3"/>
      </tp>
      <tp t="e">
        <v>#N/A</v>
        <stp/>
        <stp>##V3_BDPV12</stp>
        <stp xml:space="preserve">DE000A169NC2_JP_REPO </stp>
        <stp>callable</stp>
        <stp>[regression 01 - interest pairs.xlsx]SEM!R220C7</stp>
        <tr r="G220" s="3"/>
      </tp>
      <tp t="e">
        <v>#N/A</v>
        <stp/>
        <stp>##V3_BDPV12</stp>
        <stp xml:space="preserve">XS1043552188_JP_REPO </stp>
        <stp>callable</stp>
        <stp>[regression 01 - interest pairs.xlsx]SEM!R259C7</stp>
        <tr r="G259" s="3"/>
      </tp>
      <tp t="e">
        <v>#N/A</v>
        <stp/>
        <stp>##V3_BDPV12</stp>
        <stp xml:space="preserve">XS1043552261_JP_REPO </stp>
        <stp>callable</stp>
        <stp>[regression 01 - interest pairs.xlsx]SEM!R260C7</stp>
        <tr r="G260" s="3"/>
      </tp>
      <tp t="e">
        <v>#N/A</v>
        <stp/>
        <stp>##V3_BDPV12</stp>
        <stp xml:space="preserve">XS1400626690_JP_REPO </stp>
        <stp>callable</stp>
        <stp>[regression 01 - interest pairs.xlsx]SEM!R272C7</stp>
        <tr r="G272" s="3"/>
      </tp>
      <tp t="e">
        <v>#N/A</v>
        <stp/>
        <stp>##V3_BDPV12</stp>
        <stp xml:space="preserve">XS2122174415_JP_REPO </stp>
        <stp>callable</stp>
        <stp>[regression 01 - interest pairs.xlsx]SEM!R257C7</stp>
        <tr r="G257" s="3"/>
      </tp>
      <tp t="e">
        <v>#N/A</v>
        <stp/>
        <stp>##V3_BDPV12</stp>
        <stp xml:space="preserve">XS2010037765_CS_REPO </stp>
        <stp>callable</stp>
        <stp>[regression 01 - interest pairs.xlsx]SEM!R332C7</stp>
        <tr r="G332" s="3"/>
      </tp>
      <tp t="e">
        <v>#N/A</v>
        <stp/>
        <stp>##V3_BDPV12</stp>
        <stp xml:space="preserve">XS1216020161_JP_REPO </stp>
        <stp>callable</stp>
        <stp>[regression 01 - interest pairs.xlsx]SEM!R215C7</stp>
        <tr r="G215" s="3"/>
      </tp>
      <tp t="e">
        <v>#N/A</v>
        <stp/>
        <stp>##V3_BDPV12</stp>
        <stp xml:space="preserve">XS1884698256_JP_REPO </stp>
        <stp>callable</stp>
        <stp>[regression 01 - interest pairs.xlsx]SEM!R253C7</stp>
        <tr r="G253" s="3"/>
      </tp>
      <tp t="e">
        <v>#N/A</v>
        <stp/>
        <stp>##V3_BDPV12</stp>
        <stp xml:space="preserve">XS1595704872_JP_REPO </stp>
        <stp>callable</stp>
        <stp>[regression 01 - interest pairs.xlsx]SEM!R323C7</stp>
        <tr r="G323" s="3"/>
      </tp>
      <tp t="e">
        <v>#N/A</v>
        <stp/>
        <stp>##V3_BDPV12</stp>
        <stp xml:space="preserve">XS2075938006_JP_REPO </stp>
        <stp>callable</stp>
        <stp>[regression 01 - interest pairs.xlsx]SEM!R261C7</stp>
        <tr r="G261" s="3"/>
      </tp>
      <tp t="e">
        <v>#N/A</v>
        <stp/>
        <stp>##V3_BDPV12</stp>
        <stp xml:space="preserve">XS1216019585_CS_REPO </stp>
        <stp>callable</stp>
        <stp>[regression 01 - interest pairs.xlsx]SEM!R342C7</stp>
        <tr r="G342" s="3"/>
      </tp>
      <tp t="s">
        <v>AMERICA MOVIL SA</v>
        <stp/>
        <stp>##V3_BDPV12</stp>
        <stp>XS0969342384 Corp</stp>
        <stp>short_name</stp>
        <stp>[regression 01 - interest pairs.xlsx]SEM!R97C5</stp>
        <tr r="E97" s="3"/>
      </tp>
      <tp t="s">
        <v>CNH IND FIN</v>
        <stp/>
        <stp>##V3_BDPV12</stp>
        <stp>XS1823623878 Corp</stp>
        <stp>short_name</stp>
        <stp>[regression 01 - interest pairs.xlsx]SEM!R12C5</stp>
        <tr r="E12" s="3"/>
      </tp>
      <tp t="s">
        <v>ASML HOLDING NV</v>
        <stp/>
        <stp>##V3_BDPV12</stp>
        <stp>XS2010032378 Corp</stp>
        <stp>short_name</stp>
        <stp>[regression 01 - interest pairs.xlsx]SEM!R10C5</stp>
        <tr r="E10" s="3"/>
      </tp>
      <tp t="s">
        <v>VIER GAS TRANSPO</v>
        <stp/>
        <stp>##V3_BDPV12</stp>
        <stp>XS0942081570 Corp</stp>
        <stp>short_name</stp>
        <stp>[regression 01 - interest pairs.xlsx]SEM!R66C5</stp>
        <tr r="E66" s="3"/>
      </tp>
      <tp t="s">
        <v>SIMON INTL FIN S</v>
        <stp/>
        <stp>##V3_BDPV12</stp>
        <stp>XS1412281534 Corp</stp>
        <stp>short_name</stp>
        <stp>[regression 01 - interest pairs.xlsx]SEM!R53C5</stp>
        <tr r="E53" s="3"/>
      </tp>
      <tp t="s">
        <v>#N/A Field Not Applicable</v>
        <stp/>
        <stp>##V3_BDPV12</stp>
        <stp>OEM0 Comdty</stp>
        <stp>callable</stp>
        <stp>[regression 01 - interest pairs.xlsx]SEM!R73C7</stp>
        <tr r="G73" s="3"/>
      </tp>
      <tp t="s">
        <v>24/05/2080</v>
        <stp/>
        <stp>##V3_BDPV12</stp>
        <stp>XS2000719992 Corp</stp>
        <stp>final_maturity</stp>
        <stp>[regression 01 - interest pairs.xlsx]SEM!R120C9</stp>
        <tr r="I120" s="3"/>
      </tp>
      <tp t="s">
        <v>#N/A Field Not Applicable</v>
        <stp/>
        <stp>##V3_BDPV12</stp>
        <stp>XS1139494493 Corp</stp>
        <stp>final_maturity</stp>
        <stp>[regression 01 - interest pairs.xlsx]SEM!R134C9</stp>
        <tr r="I134" s="3"/>
      </tp>
      <tp t="s">
        <v>#N/A Field Not Applicable</v>
        <stp/>
        <stp>##V3_BDPV12</stp>
        <stp>XS1963834251 Corp</stp>
        <stp>final_maturity</stp>
        <stp>[regression 01 - interest pairs.xlsx]SEM!R388C9</stp>
        <tr r="I388" s="3"/>
      </tp>
      <tp t="s">
        <v>#N/A Field Not Applicable</v>
        <stp/>
        <stp>##V3_BDPV12</stp>
        <stp>FR0011697010 Corp</stp>
        <stp>final_maturity</stp>
        <stp>[regression 01 - interest pairs.xlsx]SEM!R109C9</stp>
        <tr r="I109" s="3"/>
      </tp>
      <tp t="s">
        <v>22/10/2077</v>
        <stp/>
        <stp>##V3_BDPV12</stp>
        <stp>XS1309437215 Corp</stp>
        <stp>final_maturity</stp>
        <stp>[regression 01 - interest pairs.xlsx]SEM!R102C9</stp>
        <tr r="I102" s="3"/>
      </tp>
      <tp t="e">
        <v>#N/A</v>
        <stp/>
        <stp>##V3_BDPV12</stp>
        <stp xml:space="preserve">XS2011260705_JP_REPO </stp>
        <stp>callable</stp>
        <stp>[regression 01 - interest pairs.xlsx]SEM!R266C7</stp>
        <tr r="G266" s="3"/>
      </tp>
      <tp t="e">
        <v>#N/A</v>
        <stp/>
        <stp>##V3_BDPV12</stp>
        <stp xml:space="preserve">XS1823623878_JP_REPO </stp>
        <stp>callable</stp>
        <stp>[regression 01 - interest pairs.xlsx]SEM!R217C7</stp>
        <tr r="G217" s="3"/>
      </tp>
      <tp t="e">
        <v>#N/A</v>
        <stp/>
        <stp>##V3_BDPV12</stp>
        <stp xml:space="preserve">XS1693818525_CS_REPO </stp>
        <stp>callable</stp>
        <stp>[regression 01 - interest pairs.xlsx]SEM!R337C7</stp>
        <tr r="G337" s="3"/>
      </tp>
      <tp t="e">
        <v>#N/A</v>
        <stp/>
        <stp>##V3_BDPV12</stp>
        <stp xml:space="preserve">XS2078735433_JP_REPO </stp>
        <stp>callable</stp>
        <stp>[regression 01 - interest pairs.xlsx]SEM!R275C7</stp>
        <tr r="G275" s="3"/>
      </tp>
      <tp t="e">
        <v>#N/A</v>
        <stp/>
        <stp>##V3_BDPV12</stp>
        <stp xml:space="preserve">XS1152338072_JP_REPO </stp>
        <stp>callable</stp>
        <stp>[regression 01 - interest pairs.xlsx]SEM!R265C7</stp>
        <tr r="G265" s="3"/>
      </tp>
      <tp t="e">
        <v>#N/A</v>
        <stp/>
        <stp>##V3_BDPV12</stp>
        <stp xml:space="preserve">XS1205618470_CS_REPO </stp>
        <stp>callable</stp>
        <stp>[regression 01 - interest pairs.xlsx]SEM!R306C7</stp>
        <tr r="G306" s="3"/>
      </tp>
      <tp t="s">
        <v>UBS AG LONDON</v>
        <stp/>
        <stp>##V3_BDPV12</stp>
        <stp>XS2149270477 Corp</stp>
        <stp>short_name</stp>
        <stp>[regression 01 - interest pairs.xlsx]SEM!R76C5</stp>
        <tr r="E76" s="3"/>
      </tp>
      <tp t="s">
        <v>TOTAL CAP INTL</v>
        <stp/>
        <stp>##V3_BDPV12</stp>
        <stp>XS2004381245 Corp</stp>
        <stp>short_name</stp>
        <stp>[regression 01 - interest pairs.xlsx]SEM!R63C5</stp>
        <tr r="E63" s="3"/>
      </tp>
      <tp t="s">
        <v>#N/A Field Not Applicable</v>
        <stp/>
        <stp>##V3_BDPV12</stp>
        <stp>OEM0 Comdty</stp>
        <stp>callable</stp>
        <stp>[regression 01 - interest pairs.xlsx]SEM!R92C7</stp>
        <tr r="G92" s="3"/>
      </tp>
      <tp t="s">
        <v>ELEC DE FRANCE</v>
        <stp/>
        <stp>##V3_BDPV12</stp>
        <stp>USF2893TAM83 Corp</stp>
        <stp>short_name</stp>
        <stp>[regression 01 - interest pairs.xlsx]SEM!R112C5</stp>
        <tr r="E112" s="3"/>
      </tp>
      <tp t="e">
        <v>#N/A</v>
        <stp/>
        <stp>##V3_BDPV12</stp>
        <stp xml:space="preserve">US404280BC26_CS_REPO </stp>
        <stp>callable</stp>
        <stp>[regression 01 - interest pairs.xlsx]SEM!R333C7</stp>
        <tr r="G333" s="3"/>
      </tp>
      <tp t="s">
        <v>10/06/2075</v>
        <stp/>
        <stp>##V3_BDPV12</stp>
        <stp>XS1150673892 Corp</stp>
        <stp>final_maturity</stp>
        <stp>[regression 01 - interest pairs.xlsx]SEM!R160C9</stp>
        <tr r="I160" s="3"/>
      </tp>
      <tp t="s">
        <v>#N/A Field Not Applicable</v>
        <stp/>
        <stp>##V3_BDPV12</stp>
        <stp>XS1629658755 Corp</stp>
        <stp>final_maturity</stp>
        <stp>[regression 01 - interest pairs.xlsx]SEM!R166C9</stp>
        <tr r="I166" s="3"/>
      </tp>
      <tp t="s">
        <v>#N/A Field Not Applicable</v>
        <stp/>
        <stp>##V3_BDPV12</stp>
        <stp>XS2024502960 Corp</stp>
        <stp>final_maturity</stp>
        <stp>[regression 01 - interest pairs.xlsx]SEM!R355C9</stp>
        <tr r="I355" s="3"/>
      </tp>
      <tp t="e">
        <v>#N/A</v>
        <stp/>
        <stp>##V3_BDPV12</stp>
        <stp xml:space="preserve">USF8586CRW49_JP_REPO </stp>
        <stp>INDUSTRY_GROUP</stp>
        <stp>[regression 01 - interest pairs.xlsx]SEM!R281C6</stp>
        <tr r="F281" s="3"/>
      </tp>
      <tp t="s">
        <v>19/03/2077</v>
        <stp/>
        <stp>##V3_BDPV12</stp>
        <stp>XS1205618470 Corp</stp>
        <stp>final_maturity</stp>
        <stp>[regression 01 - interest pairs.xlsx]SEM!R159C9</stp>
        <tr r="I159" s="3"/>
      </tp>
      <tp t="s">
        <v>05/04/2077</v>
        <stp/>
        <stp>##V3_BDPV12</stp>
        <stp>XS1498442521 Corp</stp>
        <stp>final_maturity</stp>
        <stp>[regression 01 - interest pairs.xlsx]SEM!R175C9</stp>
        <tr r="I175" s="3"/>
      </tp>
      <tp t="s">
        <v>09/12/3019</v>
        <stp/>
        <stp>##V3_BDPV12</stp>
        <stp>XS2010036874 Corp</stp>
        <stp>final_maturity</stp>
        <stp>[regression 01 - interest pairs.xlsx]SEM!R140C9</stp>
        <tr r="I140" s="3"/>
      </tp>
      <tp t="s">
        <v>BHP FINANCE USA</v>
        <stp/>
        <stp>##V3_BDPV12</stp>
        <stp>USQ12441AA19 Corp</stp>
        <stp>short_name</stp>
        <stp>[regression 01 - interest pairs.xlsx]SEM!R103C5</stp>
        <tr r="E103" s="3"/>
      </tp>
      <tp t="s">
        <v>ENEL SPA</v>
        <stp/>
        <stp>##V3_BDPV12</stp>
        <stp>XS2000719992 Corp</stp>
        <stp>short_name</stp>
        <stp>[regression 01 - interest pairs.xlsx]SEM!R120C5</stp>
        <tr r="E120" s="3"/>
      </tp>
      <tp t="s">
        <v>GAS NAT FENOSA F</v>
        <stp/>
        <stp>##V3_BDPV12</stp>
        <stp>XS1139494493 Corp</stp>
        <stp>short_name</stp>
        <stp>[regression 01 - interest pairs.xlsx]SEM!R134C5</stp>
        <tr r="E134" s="3"/>
      </tp>
      <tp t="s">
        <v>UNICREDIT SPA</v>
        <stp/>
        <stp>##V3_BDPV12</stp>
        <stp>XS1963834251 Corp</stp>
        <stp>short_name</stp>
        <stp>[regression 01 - interest pairs.xlsx]SEM!R388C5</stp>
        <tr r="E388" s="3"/>
      </tp>
      <tp t="s">
        <v>ELEC DE FRANCE</v>
        <stp/>
        <stp>##V3_BDPV12</stp>
        <stp>FR0011697010 Corp</stp>
        <stp>short_name</stp>
        <stp>[regression 01 - interest pairs.xlsx]SEM!R109C5</stp>
        <tr r="E109" s="3"/>
      </tp>
      <tp t="s">
        <v>BHP BILLITON FIN</v>
        <stp/>
        <stp>##V3_BDPV12</stp>
        <stp>XS1309437215 Corp</stp>
        <stp>short_name</stp>
        <stp>[regression 01 - interest pairs.xlsx]SEM!R102C5</stp>
        <tr r="E102" s="3"/>
      </tp>
      <tp t="s">
        <v>07/03/2031</v>
        <stp/>
        <stp>##V3_BDPV12</stp>
        <stp>XS1960678412 Corp</stp>
        <stp>final_maturity</stp>
        <stp>[regression 01 - interest pairs.xlsx]SEM!R43C9</stp>
        <tr r="I43" s="3"/>
      </tp>
      <tp t="s">
        <v>19/09/2039</v>
        <stp/>
        <stp>##V3_BDPV12</stp>
        <stp>XS2052321093 Corp</stp>
        <stp>final_maturity</stp>
        <stp>[regression 01 - interest pairs.xlsx]SEM!R69C9</stp>
        <tr r="I69" s="3"/>
      </tp>
      <tp t="s">
        <v>13/04/2025</v>
        <stp/>
        <stp>##V3_BDPV12</stp>
        <stp>XS1595704872 Corp</stp>
        <stp>final_maturity</stp>
        <stp>[regression 01 - interest pairs.xlsx]SEM!R40C9</stp>
        <tr r="I40" s="3"/>
      </tp>
      <tp t="s">
        <v>18/05/2169</v>
        <stp/>
        <stp>##V3_BDPV12</stp>
        <stp>XS1413581205 Corp</stp>
        <stp>calc_maturity</stp>
        <stp>[regression 01 - interest pairs.xlsx]main!R41C10</stp>
        <tr r="J41" s="1"/>
      </tp>
      <tp t="s">
        <v>ACEA SPA</v>
        <stp/>
        <stp>##V3_BDPV12</stp>
        <stp>XS2113700921 Corp</stp>
        <stp>short_name</stp>
        <stp>[regression 01 - interest pairs.xlsx]SEM!R7C5</stp>
        <tr r="E7" s="3"/>
      </tp>
      <tp t="s">
        <v>#N/A Field Not Applicable</v>
        <stp/>
        <stp>##V3_BDPV12</stp>
        <stp>USF2893TAM83 Corp</stp>
        <stp>final_maturity</stp>
        <stp>[regression 01 - interest pairs.xlsx]SEM!R112C9</stp>
        <tr r="I112" s="3"/>
      </tp>
    </main>
    <main first="bofaddin.rtdserver">
      <tp t="s">
        <v>#N/A N/A</v>
        <stp/>
        <stp>BDH|7615450773488195190</stp>
        <tr r="F6" s="11"/>
      </tp>
    </main>
    <main first="bloomberg.rtd">
      <tp t="s">
        <v>VOLVO TREAS AB</v>
        <stp/>
        <stp>##V3_BDPV12</stp>
        <stp>XS1150673892 Corp</stp>
        <stp>short_name</stp>
        <stp>[regression 01 - interest pairs.xlsx]SEM!R160C5</stp>
        <tr r="E160" s="3"/>
      </tp>
      <tp t="s">
        <v>VOLKSWAGEN INTFN</v>
        <stp/>
        <stp>##V3_BDPV12</stp>
        <stp>XS1629658755 Corp</stp>
        <stp>short_name</stp>
        <stp>[regression 01 - interest pairs.xlsx]SEM!R166C5</stp>
        <tr r="E166" s="3"/>
      </tp>
      <tp t="s">
        <v>COMMERZBANK AG</v>
        <stp/>
        <stp>##V3_BDPV12</stp>
        <stp>XS2024502960 Corp</stp>
        <stp>short_name</stp>
        <stp>[regression 01 - interest pairs.xlsx]SEM!R355C5</stp>
        <tr r="E355" s="3"/>
      </tp>
      <tp t="s">
        <v>VATTENFALL AB</v>
        <stp/>
        <stp>##V3_BDPV12</stp>
        <stp>XS1205618470 Corp</stp>
        <stp>short_name</stp>
        <stp>[regression 01 - interest pairs.xlsx]SEM!R159C5</stp>
        <tr r="E159" s="3"/>
      </tp>
      <tp t="s">
        <v>ENERGIE BADEN-WU</v>
        <stp/>
        <stp>##V3_BDPV12</stp>
        <stp>XS1498442521 Corp</stp>
        <stp>short_name</stp>
        <stp>[regression 01 - interest pairs.xlsx]SEM!R175C5</stp>
        <tr r="E175" s="3"/>
      </tp>
      <tp t="s">
        <v>ORSTED A/S</v>
        <stp/>
        <stp>##V3_BDPV12</stp>
        <stp>XS2010036874 Corp</stp>
        <stp>short_name</stp>
        <stp>[regression 01 - interest pairs.xlsx]SEM!R140C5</stp>
        <tr r="E140" s="3"/>
      </tp>
      <tp t="s">
        <v>19/10/2075</v>
        <stp/>
        <stp>##V3_BDPV12</stp>
        <stp>USQ12441AA19 Corp</stp>
        <stp>final_maturity</stp>
        <stp>[regression 01 - interest pairs.xlsx]SEM!R103C9</stp>
        <tr r="I103" s="3"/>
      </tp>
      <tp t="s">
        <v>04/04/2169</v>
        <stp/>
        <stp>##V3_BDPV12</stp>
        <stp>XS1974787480 Corp</stp>
        <stp>calc_maturity</stp>
        <stp>[regression 01 - interest pairs.xlsx]main!R39C10</stp>
        <tr r="J39" s="1"/>
      </tp>
      <tp t="s">
        <v>04/04/2169</v>
        <stp/>
        <stp>##V3_BDPV12</stp>
        <stp>XS1974787480 Corp</stp>
        <stp>calc_maturity</stp>
        <stp>[regression 01 - interest pairs.xlsx]main!R38C10</stp>
        <tr r="J38" s="1"/>
      </tp>
      <tp t="s">
        <v>05/05/2169</v>
        <stp/>
        <stp>##V3_BDPV12</stp>
        <stp>XS1501167164 Corp</stp>
        <stp>calc_maturity</stp>
        <stp>[regression 01 - interest pairs.xlsx]main!R40C10</stp>
        <tr r="J40" s="1"/>
      </tp>
      <tp t="s">
        <v>22/10/2079</v>
        <stp/>
        <stp>##V3_BDPV12</stp>
        <stp>XS1309436910 Corp</stp>
        <stp>calc_maturity</stp>
        <stp>[regression 01 - interest pairs.xlsx]main!R45C10</stp>
        <tr r="J45" s="1"/>
      </tp>
      <tp t="s">
        <v>25/03/2075</v>
        <stp/>
        <stp>##V3_BDPV12</stp>
        <stp>XS1207058733 Corp</stp>
        <stp>calc_maturity</stp>
        <stp>[regression 01 - interest pairs.xlsx]main!R31C10</stp>
        <tr r="J31" s="1"/>
      </tp>
      <tp t="s">
        <v>25/03/2075</v>
        <stp/>
        <stp>##V3_BDPV12</stp>
        <stp>XS1207058733 Corp</stp>
        <stp>calc_maturity</stp>
        <stp>[regression 01 - interest pairs.xlsx]main!R28C10</stp>
        <tr r="J28" s="1"/>
      </tp>
      <tp t="s">
        <v>25/03/2075</v>
        <stp/>
        <stp>##V3_BDPV12</stp>
        <stp>XS1207058733 Corp</stp>
        <stp>calc_maturity</stp>
        <stp>[regression 01 - interest pairs.xlsx]main!R25C10</stp>
        <tr r="J25" s="1"/>
      </tp>
      <tp t="s">
        <v>25/03/2075</v>
        <stp/>
        <stp>##V3_BDPV12</stp>
        <stp>XS1207058733 Corp</stp>
        <stp>calc_maturity</stp>
        <stp>[regression 01 - interest pairs.xlsx]main!R27C10</stp>
        <tr r="J27" s="1"/>
      </tp>
      <tp t="s">
        <v>25/03/2075</v>
        <stp/>
        <stp>##V3_BDPV12</stp>
        <stp>XS1207058733 Corp</stp>
        <stp>calc_maturity</stp>
        <stp>[regression 01 - interest pairs.xlsx]main!R26C10</stp>
        <tr r="J26" s="1"/>
      </tp>
      <tp t="s">
        <v>21/01/2169</v>
        <stp/>
        <stp>##V3_BDPV12</stp>
        <stp>FR0013478252 Corp</stp>
        <stp>calc_maturity</stp>
        <stp>[regression 01 - interest pairs.xlsx]main!R10C10</stp>
        <tr r="J10" s="1"/>
      </tp>
      <tp t="s">
        <v>HSBC HOLDINGS</v>
        <stp/>
        <stp>##V3_BDPV12</stp>
        <stp>XS1111123987 Corp</stp>
        <stp>short_name</stp>
        <stp>[regression 01 - interest pairs.xlsx]SEM!R363C5</stp>
        <tr r="E363" s="3"/>
      </tp>
      <tp t="s">
        <v>TELEFONICA EUROP</v>
        <stp/>
        <stp>##V3_BDPV12</stp>
        <stp>XS1731823255 Corp</stp>
        <stp>short_name</stp>
        <stp>[regression 01 - interest pairs.xlsx]SEM!R148C5</stp>
        <tr r="E148" s="3"/>
      </tp>
      <tp t="s">
        <v>COOPERATIEVE RAB</v>
        <stp/>
        <stp>##V3_BDPV12</stp>
        <stp>XS2050933972 Corp</stp>
        <stp>short_name</stp>
        <stp>[regression 01 - interest pairs.xlsx]SEM!R422C5</stp>
        <tr r="E422" s="3"/>
      </tp>
    </main>
    <main first="bofaddin.rtdserver">
      <tp t="e">
        <v>#N/A</v>
        <stp/>
        <stp>BDH|3002532266189166741</stp>
        <tr r="F7" s="9"/>
      </tp>
    </main>
    <main first="bloomberg.rtd">
      <tp t="s">
        <v>12/11/2079</v>
        <stp/>
        <stp>##V3_BDPV12</stp>
        <stp>XS2077670342 Corp</stp>
        <stp>final_maturity</stp>
        <stp>[regression 01 - interest pairs.xlsx]SEM!R98C9</stp>
        <tr r="I98" s="3"/>
      </tp>
      <tp t="s">
        <v>24/10/2033</v>
        <stp/>
        <stp>##V3_BDPV12</stp>
        <stp>XS1505568136 Corp</stp>
        <stp>final_maturity</stp>
        <stp>[regression 01 - interest pairs.xlsx]SEM!R57C9</stp>
        <tr r="I57" s="3"/>
      </tp>
      <tp t="s">
        <v>09/12/2168</v>
        <stp/>
        <stp>##V3_BDPV12</stp>
        <stp>XS1294342792 Corp</stp>
        <stp>calc_maturity</stp>
        <stp>[regression 01 - interest pairs.xlsx]main!R30C10</stp>
        <tr r="J30" s="1"/>
      </tp>
      <tp t="s">
        <v>17/09/2168</v>
        <stp/>
        <stp>##V3_BDPV12</stp>
        <stp>FR0013425170 Corp</stp>
        <stp>calc_maturity</stp>
        <stp>[regression 01 - interest pairs.xlsx]main!R13C10</stp>
        <tr r="J13" s="1"/>
      </tp>
      <tp t="s">
        <v>17/09/2168</v>
        <stp/>
        <stp>##V3_BDPV12</stp>
        <stp>FR0013425170 Corp</stp>
        <stp>calc_maturity</stp>
        <stp>[regression 01 - interest pairs.xlsx]main!R12C10</stp>
        <tr r="J12" s="1"/>
      </tp>
      <tp t="s">
        <v>17/09/2168</v>
        <stp/>
        <stp>##V3_BDPV12</stp>
        <stp>FR0013425170 Corp</stp>
        <stp>calc_maturity</stp>
        <stp>[regression 01 - interest pairs.xlsx]main!R11C10</stp>
        <tr r="J11" s="1"/>
      </tp>
      <tp t="s">
        <v>17/09/2168</v>
        <stp/>
        <stp>##V3_BDPV12</stp>
        <stp>FR0013425170 Corp</stp>
        <stp>calc_maturity</stp>
        <stp>[regression 01 - interest pairs.xlsx]main!R14C10</stp>
        <tr r="J14" s="1"/>
      </tp>
      <tp t="s">
        <v>AB INBEV SA/NV</v>
        <stp/>
        <stp>##V3_BDPV12</stp>
        <stp>BE6320935271 Corp</stp>
        <stp>short_name</stp>
        <stp>[regression 01 - interest pairs.xlsx]SEM!R4C5</stp>
        <tr r="E4" s="3"/>
      </tp>
      <tp t="s">
        <v>BNP PARIBAS</v>
        <stp/>
        <stp>##V3_BDPV12</stp>
        <stp>USF1R15XK367 Corp</stp>
        <stp>short_name</stp>
        <stp>[regression 01 - interest pairs.xlsx]SEM!R399C5</stp>
        <tr r="E399" s="3"/>
      </tp>
      <tp t="s">
        <v>BNP PARIBAS</v>
        <stp/>
        <stp>##V3_BDPV12</stp>
        <stp>USF1R15XL274 Corp</stp>
        <stp>short_name</stp>
        <stp>[regression 01 - interest pairs.xlsx]SEM!R398C5</stp>
        <tr r="E398" s="3"/>
      </tp>
      <tp t="s">
        <v>#N/A Field Not Applicable</v>
        <stp/>
        <stp>##V3_BDPV12</stp>
        <stp>USF2R125CF03 Corp</stp>
        <stp>final_maturity</stp>
        <stp>[regression 01 - interest pairs.xlsx]SEM!R343C9</stp>
        <tr r="I343" s="3"/>
      </tp>
      <tp t="s">
        <v>BANCO SANTANDER</v>
        <stp/>
        <stp>##V3_BDPV12</stp>
        <stp>XS1951093894 Corp</stp>
        <stp>short_name</stp>
        <stp>[regression 01 - interest pairs.xlsx]SEM!R423C5</stp>
        <tr r="E423" s="3"/>
      </tp>
      <tp t="s">
        <v>BARCLAYS PLC</v>
        <stp/>
        <stp>##V3_BDPV12</stp>
        <stp>XS1998799792 Corp</stp>
        <stp>short_name</stp>
        <stp>[regression 01 - interest pairs.xlsx]SEM!R395C5</stp>
        <tr r="E395" s="3"/>
      </tp>
      <tp t="s">
        <v>SOLVAY FIN</v>
        <stp/>
        <stp>##V3_BDPV12</stp>
        <stp>XS0992293901 Corp</stp>
        <stp>short_name</stp>
        <stp>[regression 01 - interest pairs.xlsx]SEM!R181C5</stp>
        <tr r="E181" s="3"/>
      </tp>
      <tp t="s">
        <v>RWE AG</v>
        <stp/>
        <stp>##V3_BDPV12</stp>
        <stp>XS1219498141 Corp</stp>
        <stp>short_name</stp>
        <stp>[regression 01 - interest pairs.xlsx]SEM!R142C5</stp>
        <tr r="E142" s="3"/>
      </tp>
      <tp t="s">
        <v>ERSTE GROUP</v>
        <stp/>
        <stp>##V3_BDPV12</stp>
        <stp>XS1597324950 Corp</stp>
        <stp>short_name</stp>
        <stp>[regression 01 - interest pairs.xlsx]SEM!R404C5</stp>
        <tr r="E404" s="3"/>
      </tp>
      <tp t="s">
        <v>VODAFONE GROUP</v>
        <stp/>
        <stp>##V3_BDPV12</stp>
        <stp>XS1888179477 Corp</stp>
        <stp>short_name</stp>
        <stp>[regression 01 - interest pairs.xlsx]SEM!R186C5</stp>
        <tr r="E186" s="3"/>
      </tp>
      <tp t="s">
        <v>VODAFONE GROUP</v>
        <stp/>
        <stp>##V3_BDPV12</stp>
        <stp>XS1888180640 Corp</stp>
        <stp>short_name</stp>
        <stp>[regression 01 - interest pairs.xlsx]SEM!R164C5</stp>
        <tr r="E164" s="3"/>
      </tp>
      <tp t="s">
        <v>01/11/2049</v>
        <stp/>
        <stp>##V3_BDPV12</stp>
        <stp>XS2075938006 Corp</stp>
        <stp>final_maturity</stp>
        <stp>[regression 01 - interest pairs.xlsx]SEM!R41C9</stp>
        <tr r="I41" s="3"/>
      </tp>
      <tp t="s">
        <v>26/09/2029</v>
        <stp/>
        <stp>##V3_BDPV12</stp>
        <stp>XS1689540935 Corp</stp>
        <stp>final_maturity</stp>
        <stp>[regression 01 - interest pairs.xlsx]SEM!R86C9</stp>
        <tr r="I86" s="3"/>
      </tp>
      <tp t="s">
        <v>ALLIANDER</v>
        <stp/>
        <stp>##V3_BDPV12</stp>
        <stp>XS2014382845 Corp</stp>
        <stp>short_name</stp>
        <stp>[regression 01 - interest pairs.xlsx]SEM!R9C5</stp>
        <tr r="E9" s="3"/>
      </tp>
      <tp t="s">
        <v>CRED AGRICOLE SA</v>
        <stp/>
        <stp>##V3_BDPV12</stp>
        <stp>FR0013508512 Corp</stp>
        <stp>short_name</stp>
        <stp>[regression 01 - interest pairs.xlsx]SEM!R6C5</stp>
        <tr r="E6" s="3"/>
      </tp>
      <tp t="s">
        <v>#N/A Field Not Applicable</v>
        <stp/>
        <stp>##V3_BDPV12</stp>
        <stp>US05946KAG67 Corp</stp>
        <stp>final_maturity</stp>
        <stp>[regression 01 - interest pairs.xlsx]SEM!R397C9</stp>
        <tr r="I397" s="3"/>
      </tp>
      <tp t="s">
        <v>#N/A Field Not Applicable</v>
        <stp/>
        <stp>##V3_BDPV12</stp>
        <stp>US404280BN80 Corp</stp>
        <stp>final_maturity</stp>
        <stp>[regression 01 - interest pairs.xlsx]SEM!R408C9</stp>
        <tr r="I408" s="3"/>
      </tp>
      <tp t="e">
        <v>#N/A</v>
        <stp/>
        <stp>##V3_BDPV12</stp>
        <stp xml:space="preserve">BE6320936287_JP_REPO </stp>
        <stp>INDUSTRY_GROUP</stp>
        <stp>[regression 01 - interest pairs.xlsx]SEM!R191C6</stp>
        <tr r="F191" s="3"/>
      </tp>
      <tp t="s">
        <v>BARCLAYS PLC</v>
        <stp/>
        <stp>##V3_BDPV12</stp>
        <stp>XS1481041587 Corp</stp>
        <stp>short_name</stp>
        <stp>[regression 01 - interest pairs.xlsx]SEM!R349C5</stp>
        <tr r="E349" s="3"/>
      </tp>
      <tp t="s">
        <v>AKELIUS RESIDENT</v>
        <stp/>
        <stp>##V3_BDPV12</stp>
        <stp>XS1788973573 Corp</stp>
        <stp>short_name</stp>
        <stp>[regression 01 - interest pairs.xlsx]SEM!R170C5</stp>
        <tr r="E170" s="3"/>
      </tp>
    </main>
    <main first="bofaddin.rtdserver">
      <tp t="s">
        <v>#N/A N/A</v>
        <stp/>
        <stp>BDH|3199725673659925265</stp>
        <tr r="F7" s="11"/>
      </tp>
    </main>
    <main first="bloomberg.rtd">
      <tp t="s">
        <v>ORANGE</v>
        <stp/>
        <stp>##V3_BDPV12</stp>
        <stp>FR0013447877 Corp</stp>
        <stp>short_name</stp>
        <stp>[regression 01 - interest pairs.xlsx]SEM!R137C5</stp>
        <tr r="E137" s="3"/>
      </tp>
      <tp t="s">
        <v>COMMERZBANK AG</v>
        <stp/>
        <stp>##V3_BDPV12</stp>
        <stp>XS2024502960 Corp</stp>
        <stp>short_name</stp>
        <stp>[regression 01 - interest pairs.xlsx]SEM!R400C5</stp>
        <tr r="E400" s="3"/>
      </tp>
      <tp t="s">
        <v>VODAFONE GROUP</v>
        <stp/>
        <stp>##V3_BDPV12</stp>
        <stp>XS1888179477 Corp</stp>
        <stp>short_name</stp>
        <stp>[regression 01 - interest pairs.xlsx]SEM!R161C5</stp>
        <tr r="E161" s="3"/>
      </tp>
      <tp t="s">
        <v>DEUTSCH BAHN FIN</v>
        <stp/>
        <stp>##V3_BDPV12</stp>
        <stp>XS2010039548 Corp</stp>
        <stp>short_name</stp>
        <stp>[regression 01 - interest pairs.xlsx]SEM!R108C5</stp>
        <tr r="E108" s="3"/>
      </tp>
    </main>
    <main first="bofaddin.rtdserver">
      <tp t="e">
        <v>#N/A</v>
        <stp/>
        <stp>BDH|5591162527698372630</stp>
        <tr r="C31" s="9"/>
        <tr r="B9" s="2"/>
      </tp>
    </main>
    <main first="bloomberg.rtd">
      <tp t="s">
        <v>BNP PARIBAS</v>
        <stp/>
        <stp>##V3_BDPV12</stp>
        <stp>XS1247508903 Corp</stp>
        <stp>short_name</stp>
        <stp>[regression 01 - interest pairs.xlsx]SEM!R353C5</stp>
        <tr r="E353" s="3"/>
      </tp>
      <tp t="e">
        <v>#N/A</v>
        <stp/>
        <stp>##V3_BDPV12</stp>
        <stp xml:space="preserve">TRS1EUR_LIN </stp>
        <stp>INDUSTRY_GROUP</stp>
        <stp>[regression 01 - interest pairs.xlsx]SEM!R156C6</stp>
        <tr r="F156" s="3"/>
      </tp>
      <tp t="s">
        <v>14/01/2027</v>
        <stp/>
        <stp>##V3_BDPV12</stp>
        <stp>XS2101349723 Corp</stp>
        <stp>final_maturity</stp>
        <stp>[regression 01 - interest pairs.xlsx]SEM!R80C9</stp>
        <tr r="I80" s="3"/>
      </tp>
      <tp t="s">
        <v>18/10/2168</v>
        <stp/>
        <stp>##V3_BDPV12</stp>
        <stp>XS2010039548 Corp</stp>
        <stp>calc_maturity</stp>
        <stp>[regression 01 - interest pairs.xlsx]main!R19C10</stp>
        <tr r="J19" s="1"/>
      </tp>
      <tp t="s">
        <v>01/07/2074</v>
        <stp/>
        <stp>##V3_BDPV12</stp>
        <stp>DE000A11QR73 Corp</stp>
        <stp>calc_maturity</stp>
        <stp>[regression 01 - interest pairs.xlsx]main!R24C10</stp>
        <tr r="J24" s="1"/>
      </tp>
      <tp t="s">
        <v>01/07/2074</v>
        <stp/>
        <stp>##V3_BDPV12</stp>
        <stp>DE000A11QR73 Corp</stp>
        <stp>calc_maturity</stp>
        <stp>[regression 01 - interest pairs.xlsx]main!R22C10</stp>
        <tr r="J22" s="1"/>
      </tp>
      <tp t="s">
        <v>01/07/2074</v>
        <stp/>
        <stp>##V3_BDPV12</stp>
        <stp>DE000A11QR73 Corp</stp>
        <stp>calc_maturity</stp>
        <stp>[regression 01 - interest pairs.xlsx]main!R23C10</stp>
        <tr r="J23" s="1"/>
      </tp>
      <tp t="s">
        <v>06/12/2076</v>
        <stp/>
        <stp>##V3_BDPV12</stp>
        <stp>XS1405763019 Corp</stp>
        <stp>calc_maturity</stp>
        <stp>[regression 01 - interest pairs.xlsx]main!R16C10</stp>
        <tr r="J16" s="1"/>
      </tp>
      <tp t="s">
        <v>06/12/2076</v>
        <stp/>
        <stp>##V3_BDPV12</stp>
        <stp>XS1405763019 Corp</stp>
        <stp>calc_maturity</stp>
        <stp>[regression 01 - interest pairs.xlsx]main!R15C10</stp>
        <tr r="J15" s="1"/>
      </tp>
      <tp t="s">
        <v>06/12/2076</v>
        <stp/>
        <stp>##V3_BDPV12</stp>
        <stp>XS1405763019 Corp</stp>
        <stp>calc_maturity</stp>
        <stp>[regression 01 - interest pairs.xlsx]main!R18C10</stp>
        <tr r="J18" s="1"/>
      </tp>
      <tp t="s">
        <v>#N/A Invalid Security</v>
        <stp/>
        <stp>##V3_BDPV12</stp>
        <stp>MT7000016820 Equity</stp>
        <stp>short_name</stp>
        <stp>[regression 01 - interest pairs.xlsx]SEM!R327C5</stp>
        <tr r="E327" s="3"/>
      </tp>
      <tp t="e">
        <v>#N/A</v>
        <stp/>
        <stp>##V3_BDPV12</stp>
        <stp xml:space="preserve">CH0336602930_JP_REPO </stp>
        <stp>INDUSTRY_GROUP</stp>
        <stp>[regression 01 - interest pairs.xlsx]SEM!R300C6</stp>
        <tr r="F300" s="3"/>
      </tp>
    </main>
    <main first="bofaddin.rtdserver">
      <tp t="s">
        <v>#N/A Requesting Data...3863015220</v>
        <stp/>
        <stp>BTCWGETALL|14100741713589960971</stp>
        <tr r="B2" s="5"/>
      </tp>
    </main>
    <main first="bloomberg.rtd">
      <tp t="s">
        <v>19/10/2075</v>
        <stp/>
        <stp>##V3_BDPV12</stp>
        <stp>USQ12441AB91 Corp</stp>
        <stp>final_maturity</stp>
        <stp>[regression 01 - interest pairs.xlsx]SEM!R104C9</stp>
        <tr r="I104" s="3"/>
      </tp>
      <tp t="s">
        <v>MERCK</v>
        <stp/>
        <stp>##V3_BDPV12</stp>
        <stp>XS2011260531 Corp</stp>
        <stp>short_name</stp>
        <stp>[regression 01 - interest pairs.xlsx]SEM!R178C5</stp>
        <tr r="E178" s="3"/>
      </tp>
      <tp t="s">
        <v>TELEFONICA EUROP</v>
        <stp/>
        <stp>##V3_BDPV12</stp>
        <stp>XS2056371334 Corp</stp>
        <stp>short_name</stp>
        <stp>[regression 01 - interest pairs.xlsx]SEM!R149C5</stp>
        <tr r="E149" s="3"/>
      </tp>
      <tp t="s">
        <v>TOTAL SA</v>
        <stp/>
        <stp>##V3_BDPV12</stp>
        <stp>XS1501166869 Corp</stp>
        <stp>short_name</stp>
        <stp>[regression 01 - interest pairs.xlsx]SEM!R155C5</stp>
        <tr r="E155" s="3"/>
      </tp>
    </main>
    <main first="bofaddin.rtdserver">
      <tp t="s">
        <v>#N/A N/A</v>
        <stp/>
        <stp>BDH|8123926508199827179</stp>
        <tr r="F9" s="9"/>
      </tp>
    </main>
    <main first="bloomberg.rtd">
      <tp t="s">
        <v>Chemicals</v>
        <stp/>
        <stp>##V3_BDPV12</stp>
        <stp>BE6309987400 Corp</stp>
        <stp>INDUSTRY_GROUP</stp>
        <stp>[regression 01 - interest pairs.xlsx]main!R4C8</stp>
        <tr r="H4" s="1"/>
      </tp>
      <tp t="s">
        <v>14/10/2027</v>
        <stp/>
        <stp>##V3_BDPV12</stp>
        <stp>XS1120649584 Corp</stp>
        <stp>final_maturity</stp>
        <stp>[regression 01 - interest pairs.xlsx]SEM!R83C9</stp>
        <tr r="I83" s="3"/>
      </tp>
      <tp t="s">
        <v>02/04/2025</v>
        <stp/>
        <stp>##V3_BDPV12</stp>
        <stp>XS2150054026 Corp</stp>
        <stp>final_maturity</stp>
        <stp>[regression 01 - interest pairs.xlsx]SEM!R79C9</stp>
        <tr r="I79" s="3"/>
      </tp>
      <tp t="s">
        <v>03/06/2169</v>
        <stp/>
        <stp>##V3_BDPV12</stp>
        <stp>XS1323897725 Corp</stp>
        <stp>calc_maturity</stp>
        <stp>[regression 01 - interest pairs.xlsx]main!R17C10</stp>
        <tr r="J17" s="1"/>
      </tp>
      <tp t="s">
        <v>08/04/2032</v>
        <stp/>
        <stp>##V3_BDPV12</stp>
        <stp>XS2153409029 Corp</stp>
        <stp>final_maturity</stp>
        <stp>[regression 01 - interest pairs.xlsx]SEM!R64C9</stp>
        <tr r="I64" s="3"/>
      </tp>
      <tp t="s">
        <v>07/10/2021</v>
        <stp/>
        <stp>##V3_BDPV12</stp>
        <stp>XS0975256685 Corp</stp>
        <stp>final_maturity</stp>
        <stp>[regression 01 - interest pairs.xlsx]SEM!R49C9</stp>
        <tr r="I49" s="3"/>
      </tp>
      <tp t="s">
        <v>12/11/2079</v>
        <stp/>
        <stp>##V3_BDPV12</stp>
        <stp>XS2077670342 Corp</stp>
        <stp>calc_maturity</stp>
        <stp>[regression 01 - interest pairs.xlsx]main!R20C10</stp>
        <tr r="J20" s="1"/>
      </tp>
      <tp t="s">
        <v>AB INBEV SA/NV</v>
        <stp/>
        <stp>##V3_BDPV12</stp>
        <stp>BE6320936287 Corp</stp>
        <stp>short_name</stp>
        <stp>[regression 01 - interest pairs.xlsx]SEM!R5C5</stp>
        <tr r="E5" s="3"/>
      </tp>
      <tp t="s">
        <v>#N/A Field Not Applicable</v>
        <stp/>
        <stp>##V3_BDPV12</stp>
        <stp>US780099CK11 Corp</stp>
        <stp>final_maturity</stp>
        <stp>[regression 01 - interest pairs.xlsx]SEM!R379C9</stp>
        <tr r="I379" s="3"/>
      </tp>
      <tp t="s">
        <v>ERSTE GROUP</v>
        <stp/>
        <stp>##V3_BDPV12</stp>
        <stp>XS1961057780 Corp</stp>
        <stp>short_name</stp>
        <stp>[regression 01 - interest pairs.xlsx]SEM!R359C5</stp>
        <tr r="E359" s="3"/>
      </tp>
      <tp t="s">
        <v>DANONE</v>
        <stp/>
        <stp>##V3_BDPV12</stp>
        <stp>FR0013292828 Corp</stp>
        <stp>short_name</stp>
        <stp>[regression 01 - interest pairs.xlsx]SEM!R105C5</stp>
        <tr r="E105" s="3"/>
      </tp>
      <tp t="s">
        <v>UNIBAIL-RODAMCO</v>
        <stp/>
        <stp>##V3_BDPV12</stp>
        <stp>FR0013330537 Corp</stp>
        <stp>short_name</stp>
        <stp>[regression 01 - interest pairs.xlsx]SEM!R158C5</stp>
        <tr r="E158" s="3"/>
      </tp>
      <tp t="s">
        <v>VOLKSWAGEN INTFN</v>
        <stp/>
        <stp>##V3_BDPV12</stp>
        <stp>XS1048428012 Corp</stp>
        <stp>short_name</stp>
        <stp>[regression 01 - interest pairs.xlsx]SEM!R167C5</stp>
        <tr r="E167" s="3"/>
      </tp>
      <tp t="s">
        <v>ENEL SPA</v>
        <stp/>
        <stp>##V3_BDPV12</stp>
        <stp>XS0954674825 Corp</stp>
        <stp>short_name</stp>
        <stp>[regression 01 - interest pairs.xlsx]SEM!R123C5</stp>
        <tr r="E123" s="3"/>
      </tp>
      <tp t="s">
        <v>16/04/2040</v>
        <stp/>
        <stp>##V3_BDPV12</stp>
        <stp>XS2156768546 Corp</stp>
        <stp>final_maturity</stp>
        <stp>[regression 01 - interest pairs.xlsx]SEM!R16C9</stp>
        <tr r="I16" s="3"/>
      </tp>
      <tp t="s">
        <v>12/11/2079</v>
        <stp/>
        <stp>##V3_BDPV12</stp>
        <stp>XS2077670003 Corp</stp>
        <stp>calc_maturity</stp>
        <stp>[regression 01 - interest pairs.xlsx]main!R21C10</stp>
        <tr r="J21" s="1"/>
      </tp>
      <tp t="s">
        <v>19/06/2168</v>
        <stp/>
        <stp>##V3_BDPV12</stp>
        <stp>XS1713462403 Corp</stp>
        <stp>calc_maturity</stp>
        <stp>[regression 01 - interest pairs.xlsx]main!R33C10</stp>
        <tr r="J33" s="1"/>
      </tp>
      <tp t="s">
        <v>19/06/2168</v>
        <stp/>
        <stp>##V3_BDPV12</stp>
        <stp>XS1713462403 Corp</stp>
        <stp>calc_maturity</stp>
        <stp>[regression 01 - interest pairs.xlsx]main!R34C10</stp>
        <tr r="J34" s="1"/>
      </tp>
      <tp t="s">
        <v>09/12/2168</v>
        <stp/>
        <stp>##V3_BDPV12</stp>
        <stp>XS1294343337 Corp</stp>
        <stp>calc_maturity</stp>
        <stp>[regression 01 - interest pairs.xlsx]main!R29C10</stp>
        <tr r="J29" s="1"/>
      </tp>
      <tp t="s">
        <v>09/12/2168</v>
        <stp/>
        <stp>##V3_BDPV12</stp>
        <stp>XS1294343337 Corp</stp>
        <stp>calc_maturity</stp>
        <stp>[regression 01 - interest pairs.xlsx]main!R32C10</stp>
        <tr r="J32" s="1"/>
      </tp>
      <tp t="s">
        <v>#N/A Field Not Applicable</v>
        <stp/>
        <stp>##V3_BDPV12</stp>
        <stp>USF2R125CD54 Corp</stp>
        <stp>final_maturity</stp>
        <stp>[regression 01 - interest pairs.xlsx]SEM!R345C9</stp>
        <tr r="I345" s="3"/>
      </tp>
      <tp t="e">
        <v>#N/A</v>
        <stp/>
        <stp>##V3_BDPV12</stp>
        <stp xml:space="preserve">BE6285457519_JP_REPO </stp>
        <stp>INDUSTRY_GROUP</stp>
        <stp>[regression 01 - interest pairs.xlsx]SEM!R190C6</stp>
        <tr r="F190" s="3"/>
      </tp>
      <tp t="s">
        <v>DT LUFTHANSA AG</v>
        <stp/>
        <stp>##V3_BDPV12</stp>
        <stp>XS1271836600 Corp</stp>
        <stp>short_name</stp>
        <stp>[regression 01 - interest pairs.xlsx]SEM!R129C5</stp>
        <tr r="E129" s="3"/>
      </tp>
      <tp t="s">
        <v>COOPERATIEVE RAB</v>
        <stp/>
        <stp>##V3_BDPV12</stp>
        <stp>XS1400626690 Corp</stp>
        <stp>short_name</stp>
        <stp>[regression 01 - interest pairs.xlsx]SEM!R378C5</stp>
        <tr r="E378" s="3"/>
      </tp>
      <tp t="s">
        <v>BARCLAYS PLC</v>
        <stp/>
        <stp>##V3_BDPV12</stp>
        <stp>XS1658012023 Corp</stp>
        <stp>short_name</stp>
        <stp>[regression 01 - interest pairs.xlsx]SEM!R346C5</stp>
        <tr r="E346" s="3"/>
      </tp>
      <tp t="s">
        <v>BARCLAYS PLC</v>
        <stp/>
        <stp>##V3_BDPV12</stp>
        <stp>XS1571333811 Corp</stp>
        <stp>short_name</stp>
        <stp>[regression 01 - interest pairs.xlsx]SEM!R347C5</stp>
        <tr r="E347" s="3"/>
      </tp>
      <tp t="s">
        <v>SOLVAY FIN</v>
        <stp/>
        <stp>##V3_BDPV12</stp>
        <stp>XS0992293901 Corp</stp>
        <stp>short_name</stp>
        <stp>[regression 01 - interest pairs.xlsx]SEM!R145C5</stp>
        <tr r="E145" s="3"/>
      </tp>
      <tp t="s">
        <v>TOTAL SA</v>
        <stp/>
        <stp>##V3_BDPV12</stp>
        <stp>XS1195201931 Corp</stp>
        <stp>short_name</stp>
        <stp>[regression 01 - interest pairs.xlsx]SEM!R152C5</stp>
        <tr r="E152" s="3"/>
      </tp>
      <tp t="s">
        <v>ERSTE GROUP</v>
        <stp/>
        <stp>##V3_BDPV12</stp>
        <stp>XS1597324950 Corp</stp>
        <stp>short_name</stp>
        <stp>[regression 01 - interest pairs.xlsx]SEM!R360C5</stp>
        <tr r="E360" s="3"/>
      </tp>
      <tp t="s">
        <v>VODAFONE GROUP</v>
        <stp/>
        <stp>##V3_BDPV12</stp>
        <stp>XS1888179550 Corp</stp>
        <stp>short_name</stp>
        <stp>[regression 01 - interest pairs.xlsx]SEM!R163C5</stp>
        <tr r="E163" s="3"/>
      </tp>
      <tp t="s">
        <v>11/02/2040</v>
        <stp/>
        <stp>##V3_BDPV12</stp>
        <stp>XS2115092012 Corp</stp>
        <stp>final_maturity</stp>
        <stp>[regression 01 - interest pairs.xlsx]SEM!R39C9</stp>
        <tr r="I39" s="3"/>
      </tp>
      <tp t="s">
        <v>23/04/2075</v>
        <stp/>
        <stp>##V3_BDPV12</stp>
        <stp>XS1222591023 Corp</stp>
        <stp>final_maturity</stp>
        <stp>[regression 01 - interest pairs.xlsx]SEM!R99C9</stp>
        <tr r="I99" s="3"/>
      </tp>
      <tp t="s">
        <v>12/07/2028</v>
        <stp/>
        <stp>##V3_BDPV12</stp>
        <stp>XS1443997819 Corp</stp>
        <stp>final_maturity</stp>
        <stp>[regression 01 - interest pairs.xlsx]SEM!R59C9</stp>
        <tr r="I59" s="3"/>
      </tp>
      <tp t="s">
        <v>#N/A Field Not Applicable</v>
        <stp/>
        <stp>##V3_BDPV12</stp>
        <stp>US404280BC26 Corp</stp>
        <stp>final_maturity</stp>
        <stp>[regression 01 - interest pairs.xlsx]SEM!R391C9</stp>
        <tr r="I391" s="3"/>
      </tp>
      <tp t="s">
        <v>#N/A Field Not Applicable</v>
        <stp/>
        <stp>##V3_BDPV12</stp>
        <stp>USF2893TAF33 Corp</stp>
        <stp>final_maturity</stp>
        <stp>[regression 01 - interest pairs.xlsx]SEM!R110C9</stp>
        <tr r="I110" s="3"/>
      </tp>
      <tp t="s">
        <v>CENTRICA PLC</v>
        <stp/>
        <stp>##V3_BDPV12</stp>
        <stp>XS1216019585 Corp</stp>
        <stp>short_name</stp>
        <stp>[regression 01 - interest pairs.xlsx]SEM!R172C5</stp>
        <tr r="E172" s="3"/>
      </tp>
    </main>
    <main first="bofaddin.rtdserver">
      <tp t="s">
        <v>#N/A N/A</v>
        <stp/>
        <stp>BDH|6831658551441432018</stp>
        <tr r="F10" s="9"/>
      </tp>
    </main>
    <main first="bloomberg.rtd">
      <tp t="s">
        <v>ELEC DE FRANCE</v>
        <stp/>
        <stp>##V3_BDPV12</stp>
        <stp>FR0011700293 Corp</stp>
        <stp>short_name</stp>
        <stp>[regression 01 - interest pairs.xlsx]SEM!R113C5</stp>
        <tr r="E113" s="3"/>
      </tp>
      <tp t="s">
        <v>TELEFONICA EUROP</v>
        <stp/>
        <stp>##V3_BDPV12</stp>
        <stp>XS1795406575 Corp</stp>
        <stp>short_name</stp>
        <stp>[regression 01 - interest pairs.xlsx]SEM!R151C5</stp>
        <tr r="E151" s="3"/>
      </tp>
      <tp t="s">
        <v>HSBC HOLDINGS</v>
        <stp/>
        <stp>##V3_BDPV12</stp>
        <stp>XS1884698256 Corp</stp>
        <stp>short_name</stp>
        <stp>[regression 01 - interest pairs.xlsx]SEM!R407C5</stp>
        <tr r="E407" s="3"/>
      </tp>
      <tp t="s">
        <v>OMV AG</v>
        <stp/>
        <stp>##V3_BDPV12</stp>
        <stp>XS1294343337 Corp</stp>
        <stp>short_name</stp>
        <stp>[regression 01 - interest pairs.xlsx]SEM!R136C5</stp>
        <tr r="E136" s="3"/>
      </tp>
    </main>
    <main first="bofaddin.rtdserver">
      <tp t="s">
        <v>#N/A N/A</v>
        <stp/>
        <stp>BDH|1221479242070385555</stp>
        <tr r="F8" s="11"/>
      </tp>
    </main>
    <main first="bloomberg.rtd">
      <tp t="s">
        <v>CENTRICA PLC</v>
        <stp/>
        <stp>##V3_BDPV12</stp>
        <stp>XS1216020161 Corp</stp>
        <stp>short_name</stp>
        <stp>[regression 01 - interest pairs.xlsx]SEM!R106C5</stp>
        <tr r="E106" s="3"/>
      </tp>
      <tp t="s">
        <v>BHP BILLITON FIN</v>
        <stp/>
        <stp>##V3_BDPV12</stp>
        <stp>XS1309436910 Corp</stp>
        <stp>short_name</stp>
        <stp>[regression 01 - interest pairs.xlsx]SEM!R101C5</stp>
        <tr r="E101" s="3"/>
      </tp>
      <tp t="s">
        <v>HEIMSTADEN BOSTA</v>
        <stp/>
        <stp>##V3_BDPV12</stp>
        <stp>XS2010037765 Corp</stp>
        <stp>short_name</stp>
        <stp>[regression 01 - interest pairs.xlsx]SEM!R126C5</stp>
        <tr r="E126" s="3"/>
      </tp>
      <tp t="s">
        <v>15/02/2025</v>
        <stp/>
        <stp>##V3_BDPV12</stp>
        <stp>XS1476654238 Corp</stp>
        <stp>final_maturity</stp>
        <stp>[regression 01 - interest pairs.xlsx]SEM!R46C9</stp>
        <tr r="I46" s="3"/>
      </tp>
      <tp t="s">
        <v>15/04/2025</v>
        <stp/>
        <stp>##V3_BDPV12</stp>
        <stp>XS2156510021 Corp</stp>
        <stp>final_maturity</stp>
        <stp>[regression 01 - interest pairs.xlsx]SEM!R90C9</stp>
        <tr r="I90" s="3"/>
      </tp>
      <tp t="s">
        <v>N</v>
        <stp/>
        <stp>##V3_BDPV12</stp>
        <stp>DE000A2YNZY4 Corp</stp>
        <stp>callable</stp>
        <stp>[regression 01 - interest pairs.xlsx]SEM!R14C7</stp>
        <tr r="G14" s="3"/>
      </tp>
      <tp t="s">
        <v>27/02/2023</v>
        <stp/>
        <stp>##V3_BDPV12</stp>
        <stp>XS1956028168 Corp</stp>
        <stp>final_maturity</stp>
        <stp>[regression 01 - interest pairs.xlsx]SEM!R38C9</stp>
        <tr r="I38" s="3"/>
      </tp>
      <tp t="s">
        <v>24/02/2028</v>
        <stp/>
        <stp>##V3_BDPV12</stp>
        <stp>XS2123320033 Corp</stp>
        <stp>final_maturity</stp>
        <stp>[regression 01 - interest pairs.xlsx]SEM!R87C9</stp>
        <tr r="I87" s="3"/>
      </tp>
      <tp t="s">
        <v>07/04/2028</v>
        <stp/>
        <stp>##V3_BDPV12</stp>
        <stp>XS2154418730 Corp</stp>
        <stp>final_maturity</stp>
        <stp>[regression 01 - interest pairs.xlsx]SEM!R48C9</stp>
        <tr r="I48" s="3"/>
      </tp>
      <tp t="s">
        <v>08/11/2039</v>
        <stp/>
        <stp>##V3_BDPV12</stp>
        <stp>XS2078735433 Corp</stp>
        <stp>final_maturity</stp>
        <stp>[regression 01 - interest pairs.xlsx]SEM!R47C9</stp>
        <tr r="I47" s="3"/>
      </tp>
      <tp t="s">
        <v>06/10/2168</v>
        <stp/>
        <stp>##V3_BDPV12</stp>
        <stp>XS1501166869 Corp</stp>
        <stp>calc_maturity</stp>
        <stp>[regression 01 - interest pairs.xlsx]main!R42C10</stp>
        <tr r="J42" s="1"/>
      </tp>
      <tp t="s">
        <v>06/10/2168</v>
        <stp/>
        <stp>##V3_BDPV12</stp>
        <stp>XS1501166869 Corp</stp>
        <stp>calc_maturity</stp>
        <stp>[regression 01 - interest pairs.xlsx]main!R36C10</stp>
        <tr r="J36" s="1"/>
      </tp>
      <tp t="s">
        <v>06/10/2168</v>
        <stp/>
        <stp>##V3_BDPV12</stp>
        <stp>XS1501166869 Corp</stp>
        <stp>calc_maturity</stp>
        <stp>[regression 01 - interest pairs.xlsx]main!R35C10</stp>
        <tr r="J35" s="1"/>
      </tp>
      <tp t="s">
        <v>14/09/2022</v>
        <stp/>
        <stp>##V3_BDPV12</stp>
        <stp>XS0452187916 Corp</stp>
        <stp>final_maturity</stp>
        <stp>[regression 01 - interest pairs.xlsx]SEM!R27C9</stp>
        <tr r="I27" s="3"/>
      </tp>
      <tp t="s">
        <v>SOCIETE GENERALE</v>
        <stp/>
        <stp>##V3_BDPV12</stp>
        <stp>USF43628B413 Corp</stp>
        <stp>short_name</stp>
        <stp>[regression 01 - interest pairs.xlsx]SEM!R383C5</stp>
        <tr r="E383" s="3"/>
      </tp>
      <tp t="s">
        <v>#N/A Field Not Applicable</v>
        <stp/>
        <stp>##V3_BDPV12</stp>
        <stp>US404280BL25 Corp</stp>
        <stp>final_maturity</stp>
        <stp>[regression 01 - interest pairs.xlsx]SEM!R411C9</stp>
        <tr r="I411" s="3"/>
      </tp>
      <tp t="e">
        <v>#N/A</v>
        <stp/>
        <stp>##V3_BDPV12</stp>
        <stp xml:space="preserve">DE000A169NC2_JP_REPO </stp>
        <stp>INDUSTRY_GROUP</stp>
        <stp>[regression 01 - interest pairs.xlsx]SEM!R220C6</stp>
        <tr r="F220" s="3"/>
      </tp>
      <tp t="e">
        <v>#N/A</v>
        <stp/>
        <stp>##V3_BDPV12</stp>
        <stp xml:space="preserve">CH0400441280_JP_REPO </stp>
        <stp>INDUSTRY_GROUP</stp>
        <stp>[regression 01 - interest pairs.xlsx]SEM!R301C6</stp>
        <tr r="F301" s="3"/>
      </tp>
      <tp t="s">
        <v>ERSTE GROUP</v>
        <stp/>
        <stp>##V3_BDPV12</stp>
        <stp>XS1425367494 Corp</stp>
        <stp>short_name</stp>
        <stp>[regression 01 - interest pairs.xlsx]SEM!R361C5</stp>
        <tr r="E361" s="3"/>
      </tp>
    </main>
    <main first="bofaddin.rtdserver">
      <tp t="e">
        <v>#N/A</v>
        <stp/>
        <stp>BDH|3047299373405372619</stp>
        <tr r="F9" s="2"/>
        <tr r="J9" s="2"/>
        <tr r="I9" s="2"/>
      </tp>
    </main>
    <main first="bloomberg.rtd">
      <tp t="s">
        <v>IBERDROLA INTL</v>
        <stp/>
        <stp>##V3_BDPV12</stp>
        <stp>XS1890845875 Corp</stp>
        <stp>short_name</stp>
        <stp>[regression 01 - interest pairs.xlsx]SEM!R128C5</stp>
        <tr r="E128" s="3"/>
      </tp>
      <tp t="s">
        <v>SVENSKA HNDLSBKN</v>
        <stp/>
        <stp>##V3_BDPV12</stp>
        <stp>XS1952091202 Corp</stp>
        <stp>short_name</stp>
        <stp>[regression 01 - interest pairs.xlsx]SEM!R380C5</stp>
        <tr r="E380" s="3"/>
      </tp>
      <tp t="s">
        <v>UNIBAIL-RODAMCO</v>
        <stp/>
        <stp>##V3_BDPV12</stp>
        <stp>FR0013330529 Corp</stp>
        <stp>short_name</stp>
        <stp>[regression 01 - interest pairs.xlsx]SEM!R157C5</stp>
        <tr r="E157" s="3"/>
      </tp>
      <tp t="s">
        <v>ENEL SPA</v>
        <stp/>
        <stp>##V3_BDPV12</stp>
        <stp>XS1713463559 Corp</stp>
        <stp>short_name</stp>
        <stp>[regression 01 - interest pairs.xlsx]SEM!R176C5</stp>
        <tr r="E176" s="3"/>
      </tp>
      <tp t="s">
        <v>RWE AG</v>
        <stp/>
        <stp>##V3_BDPV12</stp>
        <stp>XS1254119750 Corp</stp>
        <stp>short_name</stp>
        <stp>[regression 01 - interest pairs.xlsx]SEM!R143C5</stp>
        <tr r="E143" s="3"/>
      </tp>
      <tp t="s">
        <v>MERCK</v>
        <stp/>
        <stp>##V3_BDPV12</stp>
        <stp>XS1152338072 Corp</stp>
        <stp>short_name</stp>
        <stp>[regression 01 - interest pairs.xlsx]SEM!R132C5</stp>
        <tr r="E132" s="3"/>
      </tp>
      <tp t="s">
        <v>HEIMSTADEN BOSTA</v>
        <stp/>
        <stp>##V3_BDPV12</stp>
        <stp>XS2010037765 Corp</stp>
        <stp>short_name</stp>
        <stp>[regression 01 - interest pairs.xlsx]SEM!R177C5</stp>
        <tr r="E177" s="3"/>
      </tp>
      <tp t="s">
        <v>16/08/2033</v>
        <stp/>
        <stp>##V3_BDPV12</stp>
        <stp>XS1772374770 Corp</stp>
        <stp>final_maturity</stp>
        <stp>[regression 01 - interest pairs.xlsx]SEM!R17C9</stp>
        <tr r="I17" s="3"/>
      </tp>
      <tp t="s">
        <v>04/10/2029</v>
        <stp/>
        <stp>##V3_BDPV12</stp>
        <stp>XS1693818525 Corp</stp>
        <stp>final_maturity</stp>
        <stp>[regression 01 - interest pairs.xlsx]SEM!R75C9</stp>
        <tr r="I75" s="3"/>
      </tp>
      <tp t="s">
        <v>A2A SPA</v>
        <stp/>
        <stp>##V3_BDPV12</stp>
        <stp>XS1004874621 Corp</stp>
        <stp>short_name</stp>
        <stp>[regression 01 - interest pairs.xlsx]SEM!R8C5</stp>
        <tr r="E8" s="3"/>
      </tp>
      <tp t="s">
        <v>20/07/2080</v>
        <stp/>
        <stp>##V3_BDPV12</stp>
        <stp>PTEDPLOM0017 Corp</stp>
        <stp>final_maturity</stp>
        <stp>[regression 01 - interest pairs.xlsx]SEM!R115C9</stp>
        <tr r="I115" s="3"/>
      </tp>
      <tp t="e">
        <v>#N/A</v>
        <stp/>
        <stp>##V3_BDPV12</stp>
        <stp xml:space="preserve">USF8586CRW49_JP_REPO </stp>
        <stp>callable</stp>
        <stp>[regression 01 - interest pairs.xlsx]SEM!R281C7</stp>
        <tr r="G281" s="3"/>
      </tp>
      <tp t="s">
        <v>#N/A Field Not Applicable</v>
        <stp/>
        <stp>##V3_BDPV12</stp>
        <stp>US456837AE31 Corp</stp>
        <stp>final_maturity</stp>
        <stp>[regression 01 - interest pairs.xlsx]SEM!R373C9</stp>
        <tr r="I373" s="3"/>
      </tp>
      <tp t="s">
        <v>VODAFONE GROUP</v>
        <stp/>
        <stp>##V3_BDPV12</stp>
        <stp>XS1888180996 Corp</stp>
        <stp>short_name</stp>
        <stp>[regression 01 - interest pairs.xlsx]SEM!R162C5</stp>
        <tr r="E162" s="3"/>
      </tp>
      <tp t="s">
        <v>CREDIT SUISSE</v>
        <stp/>
        <stp>##V3_BDPV12</stp>
        <stp>XS1076957700 Corp</stp>
        <stp>short_name</stp>
        <stp>[regression 01 - interest pairs.xlsx]SEM!R402C5</stp>
        <tr r="E402" s="3"/>
      </tp>
      <tp t="s">
        <v>ENGIE</v>
        <stp/>
        <stp>##V3_BDPV12</stp>
        <stp>FR0013310505 Corp</stp>
        <stp>short_name</stp>
        <stp>[regression 01 - interest pairs.xlsx]SEM!R124C5</stp>
        <tr r="E124" s="3"/>
      </tp>
      <tp t="s">
        <v>BANCO BILBAO VIZ</v>
        <stp/>
        <stp>##V3_BDPV12</stp>
        <stp>ES0813211010 Corp</stp>
        <stp>short_name</stp>
        <stp>[regression 01 - interest pairs.xlsx]SEM!R350C5</stp>
        <tr r="E350" s="3"/>
      </tp>
      <tp t="s">
        <v>INTESA SANPAOLO</v>
        <stp/>
        <stp>##V3_BDPV12</stp>
        <stp>XS1346815787 Corp</stp>
        <stp>short_name</stp>
        <stp>[regression 01 - interest pairs.xlsx]SEM!R392C5</stp>
        <tr r="E392" s="3"/>
      </tp>
      <tp t="s">
        <v>UNIBAIL-RODAMCO</v>
        <stp/>
        <stp>##V3_BDPV12</stp>
        <stp>FR0013330529 Corp</stp>
        <stp>short_name</stp>
        <stp>[regression 01 - interest pairs.xlsx]SEM!R184C5</stp>
        <tr r="E184" s="3"/>
      </tp>
      <tp t="s">
        <v>AT&amp;T INC</v>
        <stp/>
        <stp>##V3_BDPV12</stp>
        <stp>XS2114413565 Corp</stp>
        <stp>short_name</stp>
        <stp>[regression 01 - interest pairs.xlsx]SEM!R182C5</stp>
        <tr r="E182" s="3"/>
      </tp>
      <tp t="s">
        <v>TELEFONICA EUROP</v>
        <stp/>
        <stp>##V3_BDPV12</stp>
        <stp>XS1795406658 Corp</stp>
        <stp>short_name</stp>
        <stp>[regression 01 - interest pairs.xlsx]SEM!R150C5</stp>
        <tr r="E150" s="3"/>
      </tp>
    </main>
    <main first="bofaddin.rtdserver">
      <tp t="s">
        <v>#N/A N/A</v>
        <stp/>
        <stp>BDH|6493515301695178033</stp>
        <tr r="D31" s="9"/>
      </tp>
    </main>
    <main first="bloomberg.rtd">
      <tp t="s">
        <v>TOTAL SA</v>
        <stp/>
        <stp>##V3_BDPV12</stp>
        <stp>XS1501167164 Corp</stp>
        <stp>short_name</stp>
        <stp>[regression 01 - interest pairs.xlsx]SEM!R153C5</stp>
        <tr r="E153" s="3"/>
      </tp>
      <tp t="s">
        <v>ELEC DE FRANCE</v>
        <stp/>
        <stp>##V3_BDPV12</stp>
        <stp>FR0011401728 Corp</stp>
        <stp>short_name</stp>
        <stp>[regression 01 - interest pairs.xlsx]SEM!R114C5</stp>
        <tr r="E114" s="3"/>
      </tp>
      <tp t="s">
        <v>BERTELSMANN SE</v>
        <stp/>
        <stp>##V3_BDPV12</stp>
        <stp>XS1222591023 Corp</stp>
        <stp>short_name</stp>
        <stp>[regression 01 - interest pairs.xlsx]SEM!R171C5</stp>
        <tr r="E171" s="3"/>
      </tp>
      <tp t="s">
        <v>VOLKSWAGEN INTFN</v>
        <stp/>
        <stp>##V3_BDPV12</stp>
        <stp>XS1629774230 Corp</stp>
        <stp>short_name</stp>
        <stp>[regression 01 - interest pairs.xlsx]SEM!R168C5</stp>
        <tr r="E168" s="3"/>
      </tp>
      <tp t="s">
        <v>ING GROEP NV</v>
        <stp/>
        <stp>##V3_BDPV12</stp>
        <stp>XS1956051145 Corp</stp>
        <stp>short_name</stp>
        <stp>[regression 01 - interest pairs.xlsx]SEM!R414C5</stp>
        <tr r="E414" s="3"/>
      </tp>
      <tp t="s">
        <v>#N/A Invalid Security</v>
        <stp/>
        <stp>##V3_BDPV12</stp>
        <stp xml:space="preserve">EURUSD CASH </stp>
        <stp>INDUSTRY_GROUP</stp>
        <stp>[regression 01 - interest pairs.xlsx]SEM!R362C6</stp>
        <tr r="F362" s="3"/>
      </tp>
      <tp t="s">
        <v>30/09/2025</v>
        <stp/>
        <stp>##V3_BDPV12</stp>
        <stp>XS1497606365 Corp</stp>
        <stp>final_maturity</stp>
        <stp>[regression 01 - interest pairs.xlsx]SEM!R58C9</stp>
        <tr r="I58" s="3"/>
      </tp>
      <tp t="s">
        <v>15/04/2025</v>
        <stp/>
        <stp>##V3_BDPV12</stp>
        <stp>XS2156510021 Corp</stp>
        <stp>final_maturity</stp>
        <stp>[regression 01 - interest pairs.xlsx]SEM!R52C9</stp>
        <tr r="I52" s="3"/>
      </tp>
      <tp t="s">
        <v>01/07/2039</v>
        <stp/>
        <stp>##V3_BDPV12</stp>
        <stp>XS2020583618 Corp</stp>
        <stp>final_maturity</stp>
        <stp>[regression 01 - interest pairs.xlsx]SEM!R56C9</stp>
        <tr r="I56" s="3"/>
      </tp>
      <tp t="s">
        <v>22/04/2025</v>
        <stp/>
        <stp>##V3_BDPV12</stp>
        <stp>XS1222590488 Corp</stp>
        <stp>final_maturity</stp>
        <stp>[regression 01 - interest pairs.xlsx]SEM!R25C9</stp>
        <tr r="I25" s="3"/>
      </tp>
      <tp t="s">
        <v>24/10/2025</v>
        <stp/>
        <stp>##V3_BDPV12</stp>
        <stp>XS1705553250 Corp</stp>
        <stp>final_maturity</stp>
        <stp>[regression 01 - interest pairs.xlsx]SEM!R54C9</stp>
        <tr r="I54" s="3"/>
      </tp>
      <tp t="s">
        <v>02/11/2036</v>
        <stp/>
        <stp>##V3_BDPV12</stp>
        <stp>XS1513062411 Corp</stp>
        <stp>final_maturity</stp>
        <stp>[regression 01 - interest pairs.xlsx]SEM!R44C9</stp>
        <tr r="I44" s="3"/>
      </tp>
      <tp t="s">
        <v>21/04/2023</v>
        <stp/>
        <stp>##V3_BDPV12</stp>
        <stp>XS2149270477 Corp</stp>
        <stp>final_maturity</stp>
        <stp>[regression 01 - interest pairs.xlsx]SEM!R93C9</stp>
        <tr r="I93" s="3"/>
      </tp>
      <tp t="s">
        <v>25/03/2027</v>
        <stp/>
        <stp>##V3_BDPV12</stp>
        <stp>XS1969600748 Corp</stp>
        <stp>final_maturity</stp>
        <stp>[regression 01 - interest pairs.xlsx]SEM!R11C9</stp>
        <tr r="I11" s="3"/>
      </tp>
      <tp t="s">
        <v>09/12/2049</v>
        <stp/>
        <stp>##V3_BDPV12</stp>
        <stp>XS2089226026 Corp</stp>
        <stp>final_maturity</stp>
        <stp>[regression 01 - interest pairs.xlsx]SEM!R19C9</stp>
        <tr r="I19" s="3"/>
      </tp>
      <tp t="s">
        <v>AB INBEV SA/NV</v>
        <stp/>
        <stp>##V3_BDPV12</stp>
        <stp>BE6285457519 Corp</stp>
        <stp>short_name</stp>
        <stp>[regression 01 - interest pairs.xlsx]SEM!R3C5</stp>
        <tr r="E3" s="3"/>
      </tp>
      <tp t="s">
        <v>#N/A Field Not Applicable</v>
        <stp/>
        <stp>##V3_BDPV12</stp>
        <stp>USF2893TAF33 Corp</stp>
        <stp>final_maturity</stp>
        <stp>[regression 01 - interest pairs.xlsx]SEM!R173C9</stp>
        <tr r="I173" s="3"/>
      </tp>
      <tp t="s">
        <v>SOLVAY FIN</v>
        <stp/>
        <stp>##V3_BDPV12</stp>
        <stp>XS1323897725 Corp</stp>
        <stp>short_name</stp>
        <stp>[regression 01 - interest pairs.xlsx]SEM!R146C5</stp>
        <tr r="E146" s="3"/>
      </tp>
      <tp t="s">
        <v>BARCLAYS PLC</v>
        <stp/>
        <stp>##V3_BDPV12</stp>
        <stp>XS1481041587 Corp</stp>
        <stp>short_name</stp>
        <stp>[regression 01 - interest pairs.xlsx]SEM!R396C5</stp>
        <tr r="E396" s="3"/>
      </tp>
      <tp t="s">
        <v>SUEZ ENVIRON</v>
        <stp/>
        <stp>##V3_BDPV12</stp>
        <stp>FR0012648590 Corp</stp>
        <stp>short_name</stp>
        <stp>[regression 01 - interest pairs.xlsx]SEM!R144C5</stp>
        <tr r="E144" s="3"/>
      </tp>
      <tp t="s">
        <v>VOLKSWAGEN INTFN</v>
        <stp/>
        <stp>##V3_BDPV12</stp>
        <stp>XS0968913342 Corp</stp>
        <stp>short_name</stp>
        <stp>[regression 01 - interest pairs.xlsx]SEM!R169C5</stp>
        <tr r="E169" s="3"/>
      </tp>
      <tp t="s">
        <v>ORANGE</v>
        <stp/>
        <stp>##V3_BDPV12</stp>
        <stp>FR0013413887 Corp</stp>
        <stp>short_name</stp>
        <stp>[regression 01 - interest pairs.xlsx]SEM!R138C5</stp>
        <tr r="E138" s="3"/>
      </tp>
      <tp t="s">
        <v>HSBC HOLDINGS</v>
        <stp/>
        <stp>##V3_BDPV12</stp>
        <stp>XS1884698256 Corp</stp>
        <stp>short_name</stp>
        <stp>[regression 01 - interest pairs.xlsx]SEM!R364C5</stp>
        <tr r="E364" s="3"/>
      </tp>
      <tp t="s">
        <v>UNIBAIL-RODAMCO</v>
        <stp/>
        <stp>##V3_BDPV12</stp>
        <stp>FR0013330537 Corp</stp>
        <stp>short_name</stp>
        <stp>[regression 01 - interest pairs.xlsx]SEM!R185C5</stp>
        <tr r="E185" s="3"/>
      </tp>
      <tp t="s">
        <v>ORANGE</v>
        <stp/>
        <stp>##V3_BDPV12</stp>
        <stp>XS1028597315 Corp</stp>
        <stp>short_name</stp>
        <stp>[regression 01 - interest pairs.xlsx]SEM!R139C5</stp>
        <tr r="E139" s="3"/>
      </tp>
      <tp t="s">
        <v>TOTAL SA</v>
        <stp/>
        <stp>##V3_BDPV12</stp>
        <stp>XS1413581205 Corp</stp>
        <stp>short_name</stp>
        <stp>[regression 01 - interest pairs.xlsx]SEM!R183C5</stp>
        <tr r="E183" s="3"/>
      </tp>
      <tp t="s">
        <v>17/05/2028</v>
        <stp/>
        <stp>##V3_BDPV12</stp>
        <stp>XS1412711217 Corp</stp>
        <stp>final_maturity</stp>
        <stp>[regression 01 - interest pairs.xlsx]SEM!R36C9</stp>
        <tr r="I36" s="3"/>
      </tp>
      <tp t="s">
        <v>19/03/2025</v>
        <stp/>
        <stp>##V3_BDPV12</stp>
        <stp>XS1139315581 Corp</stp>
        <stp>final_maturity</stp>
        <stp>[regression 01 - interest pairs.xlsx]SEM!R60C9</stp>
        <tr r="I60" s="3"/>
      </tp>
      <tp t="s">
        <v>17/06/2027</v>
        <stp/>
        <stp>##V3_BDPV12</stp>
        <stp>XS2066706909 Corp</stp>
        <stp>final_maturity</stp>
        <stp>[regression 01 - interest pairs.xlsx]SEM!R26C9</stp>
        <tr r="I26" s="3"/>
      </tp>
      <tp t="s">
        <v>25/05/2028</v>
        <stp/>
        <stp>##V3_BDPV12</stp>
        <stp>XS1419646317 Corp</stp>
        <stp>final_maturity</stp>
        <stp>[regression 01 - interest pairs.xlsx]SEM!R81C9</stp>
        <tr r="I81" s="3"/>
      </tp>
      <tp t="s">
        <v>BNP PARIBAS</v>
        <stp/>
        <stp>##V3_BDPV12</stp>
        <stp>USF1R15XL274 Corp</stp>
        <stp>short_name</stp>
        <stp>[regression 01 - interest pairs.xlsx]SEM!R351C5</stp>
        <tr r="E351" s="3"/>
      </tp>
      <tp t="s">
        <v>COOPERATIEVE RAB</v>
        <stp/>
        <stp>##V3_BDPV12</stp>
        <stp>XS1877860533 Corp</stp>
        <stp>short_name</stp>
        <stp>[regression 01 - interest pairs.xlsx]SEM!R377C5</stp>
        <tr r="E377" s="3"/>
      </tp>
      <tp t="s">
        <v>ENEL SPA</v>
        <stp/>
        <stp>##V3_BDPV12</stp>
        <stp>XS1014987355 Corp</stp>
        <stp>short_name</stp>
        <stp>[regression 01 - interest pairs.xlsx]SEM!R122C5</stp>
        <tr r="E122" s="3"/>
      </tp>
      <tp t="s">
        <v>MERCK</v>
        <stp/>
        <stp>##V3_BDPV12</stp>
        <stp>XS2011260531 Corp</stp>
        <stp>short_name</stp>
        <stp>[regression 01 - interest pairs.xlsx]SEM!R131C5</stp>
        <tr r="E131" s="3"/>
      </tp>
      <tp t="s">
        <v>SWEDBANK AB</v>
        <stp/>
        <stp>##V3_BDPV12</stp>
        <stp>XS2046625765 Corp</stp>
        <stp>short_name</stp>
        <stp>[regression 01 - interest pairs.xlsx]SEM!R384C5</stp>
        <tr r="E384" s="3"/>
      </tp>
      <tp t="s">
        <v>MERCK</v>
        <stp/>
        <stp>##V3_BDPV12</stp>
        <stp>XS2011260705 Corp</stp>
        <stp>short_name</stp>
        <stp>[regression 01 - interest pairs.xlsx]SEM!R133C5</stp>
        <tr r="E133" s="3"/>
      </tp>
    </main>
    <main first="bofaddin.rtdserver">
      <tp t="e">
        <v>#N/A</v>
        <stp/>
        <stp>BDH|4147557855300374445</stp>
        <tr r="K9" s="2"/>
      </tp>
    </main>
    <main first="bloomberg.rtd">
      <tp t="s">
        <v>BANCO SANTANDER</v>
        <stp/>
        <stp>##V3_BDPV12</stp>
        <stp>XS1602466424 Corp</stp>
        <stp>short_name</stp>
        <stp>[regression 01 - interest pairs.xlsx]SEM!R393C5</stp>
        <tr r="E393" s="3"/>
      </tp>
      <tp t="s">
        <v>LANXESS</v>
        <stp/>
        <stp>##V3_BDPV12</stp>
        <stp>XS1405763019 Corp</stp>
        <stp>short_name</stp>
        <stp>[regression 01 - interest pairs.xlsx]SEM!R130C5</stp>
        <tr r="E130" s="3"/>
      </tp>
      <tp t="s">
        <v>SSE PLC</v>
        <stp/>
        <stp>##V3_BDPV12</stp>
        <stp>XS1196714429 Corp</stp>
        <stp>short_name</stp>
        <stp>[regression 01 - interest pairs.xlsx]SEM!R147C5</stp>
        <tr r="E147" s="3"/>
      </tp>
      <tp t="s">
        <v>TOTAL SA</v>
        <stp/>
        <stp>##V3_BDPV12</stp>
        <stp>XS1413581205 Corp</stp>
        <stp>short_name</stp>
        <stp>[regression 01 - interest pairs.xlsx]SEM!R154C5</stp>
        <tr r="E154" s="3"/>
      </tp>
      <tp t="s">
        <v>12/06/2025</v>
        <stp/>
        <stp>##V3_BDPV12</stp>
        <stp>XS0942082115 Corp</stp>
        <stp>final_maturity</stp>
        <stp>[regression 01 - interest pairs.xlsx]SEM!R67C9</stp>
        <tr r="I67" s="3"/>
      </tp>
      <tp t="s">
        <v>06/09/2073</v>
        <stp/>
        <stp>##V3_BDPV12</stp>
        <stp>XS0969341147 Corp</stp>
        <stp>final_maturity</stp>
        <stp>[regression 01 - interest pairs.xlsx]SEM!R96C9</stp>
        <tr r="I96" s="3"/>
      </tp>
      <tp t="s">
        <v>08/04/2027</v>
        <stp/>
        <stp>##V3_BDPV12</stp>
        <stp>XS2153406868 Corp</stp>
        <stp>final_maturity</stp>
        <stp>[regression 01 - interest pairs.xlsx]SEM!R62C9</stp>
        <tr r="I62" s="3"/>
      </tp>
      <tp t="s">
        <v>26/02/2169</v>
        <stp/>
        <stp>##V3_BDPV12</stp>
        <stp>XS1195202822 Corp</stp>
        <stp>calc_maturity</stp>
        <stp>[regression 01 - interest pairs.xlsx]main!R43C10</stp>
        <tr r="J43" s="1"/>
      </tp>
      <tp t="s">
        <v>26/02/2169</v>
        <stp/>
        <stp>##V3_BDPV12</stp>
        <stp>XS1195202822 Corp</stp>
        <stp>calc_maturity</stp>
        <stp>[regression 01 - interest pairs.xlsx]main!R44C10</stp>
        <tr r="J44" s="1"/>
      </tp>
      <tp t="s">
        <v>26/02/2169</v>
        <stp/>
        <stp>##V3_BDPV12</stp>
        <stp>XS1195202822 Corp</stp>
        <stp>calc_maturity</stp>
        <stp>[regression 01 - interest pairs.xlsx]main!R37C10</stp>
        <tr r="J37" s="1"/>
      </tp>
      <tp t="e">
        <v>#N/A</v>
        <stp/>
        <stp>##V3_BDPV12</stp>
        <stp xml:space="preserve">CH0537261858_JP_REPO </stp>
        <stp>INDUSTRY_GROUP</stp>
        <stp>[regression 01 - interest pairs.xlsx]SEM!R218C6</stp>
        <tr r="F218" s="3"/>
      </tp>
      <tp t="s">
        <v>ERSTE GROUP</v>
        <stp/>
        <stp>##V3_BDPV12</stp>
        <stp>XS1425367494 Corp</stp>
        <stp>short_name</stp>
        <stp>[regression 01 - interest pairs.xlsx]SEM!R405C5</stp>
        <tr r="E405" s="3"/>
      </tp>
      <tp t="s">
        <v>CENTRICA PLC</v>
        <stp/>
        <stp>##V3_BDPV12</stp>
        <stp>XS1216019585 Corp</stp>
        <stp>short_name</stp>
        <stp>[regression 01 - interest pairs.xlsx]SEM!R107C5</stp>
        <tr r="E107" s="3"/>
      </tp>
      <tp t="s">
        <v>GAS NAT FENOSA F</v>
        <stp/>
        <stp>##V3_BDPV12</stp>
        <stp>XS1139494493 Corp</stp>
        <stp>short_name</stp>
        <stp>[regression 01 - interest pairs.xlsx]SEM!R179C5</stp>
        <tr r="E179" s="3"/>
      </tp>
      <tp t="s">
        <v>ING GROEP NV</v>
        <stp/>
        <stp>##V3_BDPV12</stp>
        <stp>XS2122174415 Corp</stp>
        <stp>short_name</stp>
        <stp>[regression 01 - interest pairs.xlsx]SEM!R412C5</stp>
        <tr r="E412" s="3"/>
      </tp>
    </main>
    <main first="bloomberg.rtd">
      <tp t="s">
        <v>LLOYDS BK GR PLC</v>
        <stp/>
        <stp>##V3_BDPV12</stp>
        <stp>XS1043545059 Corp</stp>
        <stp>short_name</stp>
        <stp>[regression 01 - interest pairs.xlsx]SEM!R417C5</stp>
        <tr r="E417" s="3"/>
      </tp>
      <tp t="s">
        <v>ENERGIE BADEN-WU</v>
        <stp/>
        <stp>##V3_BDPV12</stp>
        <stp>XS1498442521 Corp</stp>
        <stp>short_name</stp>
        <stp>[regression 01 - interest pairs.xlsx]SEM!R119C5</stp>
        <tr r="E119" s="3"/>
      </tp>
      <tp t="s">
        <v>ENERGIE BADEN-WU</v>
        <stp/>
        <stp>##V3_BDPV12</stp>
        <stp>XS1405770907 Corp</stp>
        <stp>short_name</stp>
        <stp>[regression 01 - interest pairs.xlsx]SEM!R118C5</stp>
        <tr r="E118" s="3"/>
      </tp>
      <tp t="s">
        <v>ENERGIE BADEN-WU</v>
        <stp/>
        <stp>##V3_BDPV12</stp>
        <stp>XS2035564629 Corp</stp>
        <stp>short_name</stp>
        <stp>[regression 01 - interest pairs.xlsx]SEM!R117C5</stp>
        <tr r="E117" s="3"/>
      </tp>
      <tp t="s">
        <v>SHELL INTL FIN</v>
        <stp/>
        <stp>##V3_BDPV12</stp>
        <stp>XS2154419118 Corp</stp>
        <stp>short_name</stp>
        <stp>[regression 01 - interest pairs.xlsx]SEM!R2C5</stp>
        <tr r="E2" s="3"/>
      </tp>
      <tp t="s">
        <v>04/10/2029</v>
        <stp/>
        <stp>##V3_BDPV12</stp>
        <stp>XS1693818525 Corp</stp>
        <stp>final_maturity</stp>
        <stp>[regression 01 - interest pairs.xlsx]SEM!R61C9</stp>
        <tr r="I61" s="3"/>
      </tp>
      <tp t="s">
        <v>23/01/2030</v>
        <stp/>
        <stp>##V3_BDPV12</stp>
        <stp>XS2107315470 Corp</stp>
        <stp>final_maturity</stp>
        <stp>[regression 01 - interest pairs.xlsx]SEM!R35C9</stp>
        <tr r="I35" s="3"/>
      </tp>
      <tp t="s">
        <v>02/07/2039</v>
        <stp/>
        <stp>##V3_BDPV12</stp>
        <stp>XS2020670936 Corp</stp>
        <stp>final_maturity</stp>
        <stp>[regression 01 - interest pairs.xlsx]SEM!R42C9</stp>
        <tr r="I42" s="3"/>
      </tp>
      <tp t="s">
        <v>SOCIETE GENERALE</v>
        <stp/>
        <stp>##V3_BDPV12</stp>
        <stp>USF43628C734 Corp</stp>
        <stp>short_name</stp>
        <stp>[regression 01 - interest pairs.xlsx]SEM!R425C5</stp>
        <tr r="E425" s="3"/>
      </tp>
      <tp t="s">
        <v>BNP PARIBAS</v>
        <stp/>
        <stp>##V3_BDPV12</stp>
        <stp>USF1R15XK771 Corp</stp>
        <stp>short_name</stp>
        <stp>[regression 01 - interest pairs.xlsx]SEM!R352C5</stp>
        <tr r="E352" s="3"/>
      </tp>
      <tp t="s">
        <v>30/04/2079</v>
        <stp/>
        <stp>##V3_BDPV12</stp>
        <stp>PTEDPKOM0034 Corp</stp>
        <stp>final_maturity</stp>
        <stp>[regression 01 - interest pairs.xlsx]SEM!R116C9</stp>
        <tr r="I116" s="3"/>
      </tp>
      <tp t="s">
        <v>#N/A Field Not Applicable</v>
        <stp/>
        <stp>##V3_BDPV12</stp>
        <stp>US53944YAJ29 Corp</stp>
        <stp>final_maturity</stp>
        <stp>[regression 01 - interest pairs.xlsx]SEM!R394C9</stp>
        <tr r="I394" s="3"/>
      </tp>
      <tp t="s">
        <v>#N/A Field Not Applicable</v>
        <stp/>
        <stp>##V3_BDPV12</stp>
        <stp>US539439AG42 Corp</stp>
        <stp>final_maturity</stp>
        <stp>[regression 01 - interest pairs.xlsx]SEM!R419C9</stp>
        <tr r="I419" s="3"/>
      </tp>
      <tp t="s">
        <v>#N/A Field Not Applicable</v>
        <stp/>
        <stp>##V3_BDPV12</stp>
        <stp>US404280BN80 Corp</stp>
        <stp>final_maturity</stp>
        <stp>[regression 01 - interest pairs.xlsx]SEM!R366C9</stp>
        <tr r="I366" s="3"/>
      </tp>
      <tp t="s">
        <v>ISHR EUR CORP LC</v>
        <stp/>
        <stp>##V3_BDPV12</stp>
        <stp>IE0032523478 Equity</stp>
        <stp>short_name</stp>
        <stp>[regression 01 - interest pairs.xlsx]SEM!R127C5</stp>
        <tr r="E127" s="3"/>
      </tp>
      <tp t="s">
        <v>ORSTED A/S</v>
        <stp/>
        <stp>##V3_BDPV12</stp>
        <stp>XS1720192696 Corp</stp>
        <stp>short_name</stp>
        <stp>[regression 01 - interest pairs.xlsx]SEM!R141C5</stp>
        <tr r="E141" s="3"/>
      </tp>
      <tp t="s">
        <v>BARCLAYS PLC</v>
        <stp/>
        <stp>##V3_BDPV12</stp>
        <stp>XS1998799792 Corp</stp>
        <stp>short_name</stp>
        <stp>[regression 01 - interest pairs.xlsx]SEM!R348C5</stp>
        <tr r="E348" s="3"/>
      </tp>
      <tp t="s">
        <v>LLOYDS BK GR PLC</v>
        <stp/>
        <stp>##V3_BDPV12</stp>
        <stp>XS1043552188 Corp</stp>
        <stp>short_name</stp>
        <stp>[regression 01 - interest pairs.xlsx]SEM!R375C5</stp>
        <tr r="E375" s="3"/>
      </tp>
      <tp t="s">
        <v>ORANGE</v>
        <stp/>
        <stp>##V3_BDPV12</stp>
        <stp>XS1115498260 Corp</stp>
        <stp>short_name</stp>
        <stp>[regression 01 - interest pairs.xlsx]SEM!R180C5</stp>
        <tr r="E180" s="3"/>
      </tp>
      <tp t="s">
        <v>LLOYDS BK GR PLC</v>
        <stp/>
        <stp>##V3_BDPV12</stp>
        <stp>XS1043552261 Corp</stp>
        <stp>short_name</stp>
        <stp>[regression 01 - interest pairs.xlsx]SEM!R376C5</stp>
        <tr r="E376" s="3"/>
      </tp>
      <tp t="s">
        <v>ENEL SPA</v>
        <stp/>
        <stp>##V3_BDPV12</stp>
        <stp>XS1713463559 Corp</stp>
        <stp>short_name</stp>
        <stp>[regression 01 - interest pairs.xlsx]SEM!R121C5</stp>
        <tr r="E121" s="3"/>
      </tp>
      <tp t="s">
        <v>#N/A Invalid Security</v>
        <stp/>
        <stp>##V3_BDPV12</stp>
        <stp xml:space="preserve">EURUSD CASH </stp>
        <stp>INDUSTRY_GROUP</stp>
        <stp>[regression 01 - interest pairs.xlsx]SEM!R406C6</stp>
        <tr r="F406" s="3"/>
      </tp>
      <tp t="s">
        <v>13/05/2025</v>
        <stp/>
        <stp>##V3_BDPV12</stp>
        <stp>XS1412281534 Corp</stp>
        <stp>final_maturity</stp>
        <stp>[regression 01 - interest pairs.xlsx]SEM!R53C9</stp>
        <tr r="I53" s="3"/>
      </tp>
      <tp t="s">
        <v>12/06/2020</v>
        <stp/>
        <stp>##V3_BDPV12</stp>
        <stp>XS0942081570 Corp</stp>
        <stp>final_maturity</stp>
        <stp>[regression 01 - interest pairs.xlsx]SEM!R66C9</stp>
        <tr r="I66" s="3"/>
      </tp>
      <tp t="s">
        <v>25/02/2030</v>
        <stp/>
        <stp>##V3_BDPV12</stp>
        <stp>XS2010032378 Corp</stp>
        <stp>final_maturity</stp>
        <stp>[regression 01 - interest pairs.xlsx]SEM!R10C9</stp>
        <tr r="I10" s="3"/>
      </tp>
      <tp t="s">
        <v>06/09/2073</v>
        <stp/>
        <stp>##V3_BDPV12</stp>
        <stp>XS0969342384 Corp</stp>
        <stp>final_maturity</stp>
        <stp>[regression 01 - interest pairs.xlsx]SEM!R97C9</stp>
        <tr r="I97" s="3"/>
      </tp>
      <tp t="s">
        <v>19/01/2026</v>
        <stp/>
        <stp>##V3_BDPV12</stp>
        <stp>XS1823623878 Corp</stp>
        <stp>final_maturity</stp>
        <stp>[regression 01 - interest pairs.xlsx]SEM!R12C9</stp>
        <tr r="I12" s="3"/>
      </tp>
      <tp t="e">
        <v>#N/A</v>
        <stp/>
        <stp>##V3_BDPV12</stp>
        <stp xml:space="preserve">BE6285455497_JP_REPO </stp>
        <stp>INDUSTRY_GROUP</stp>
        <stp>[regression 01 - interest pairs.xlsx]SEM!R189C6</stp>
        <tr r="F189" s="3"/>
      </tp>
    </main>
    <main first="bofaddin.rtdserver">
      <tp t="e">
        <v>#N/A</v>
        <stp/>
        <stp>BDH|2074685700423578471</stp>
        <tr r="D9" s="2"/>
      </tp>
    </main>
    <main first="bloomberg.rtd">
      <tp t="s">
        <v>OMV AG</v>
        <stp/>
        <stp>##V3_BDPV12</stp>
        <stp>XS1294342792 Corp</stp>
        <stp>short_name</stp>
        <stp>[regression 01 - interest pairs.xlsx]SEM!R135C5</stp>
        <tr r="E135" s="3"/>
      </tp>
    </main>
    <main first="bloomberg.rtd">
      <tp t="s">
        <v>ELEC DE FRANCE</v>
        <stp/>
        <stp>##V3_BDPV12</stp>
        <stp>FR0011700293 Corp</stp>
        <stp>short_name</stp>
        <stp>[regression 01 - interest pairs.xlsx]SEM!R174C5</stp>
        <tr r="E174" s="3"/>
      </tp>
      <tp t="s">
        <v>BERTELSMANN SE</v>
        <stp/>
        <stp>##V3_BDPV12</stp>
        <stp>XS1222594472 Corp</stp>
        <stp>short_name</stp>
        <stp>[regression 01 - interest pairs.xlsx]SEM!R100C5</stp>
        <tr r="E100" s="3"/>
      </tp>
      <tp t="s">
        <v>SWEDBANK AB</v>
        <stp/>
        <stp>##V3_BDPV12</stp>
        <stp>XS2046625765 Corp</stp>
        <stp>short_name</stp>
        <stp>[regression 01 - interest pairs.xlsx]SEM!R427C5</stp>
        <tr r="E427" s="3"/>
      </tp>
      <tp t="s">
        <v>ING GROEP NV</v>
        <stp/>
        <stp>##V3_BDPV12</stp>
        <stp>XS2122174415 Corp</stp>
        <stp>short_name</stp>
        <stp>[regression 01 - interest pairs.xlsx]SEM!R370C5</stp>
        <tr r="E370" s="3"/>
      </tp>
      <tp t="s">
        <v>ELEC DE FRANCE</v>
        <stp/>
        <stp>##V3_BDPV12</stp>
        <stp>FR0011401751 Corp</stp>
        <stp>short_name</stp>
        <stp>[regression 01 - interest pairs.xlsx]SEM!R111C5</stp>
        <tr r="E111" s="3"/>
      </tp>
      <tp t="s">
        <v>ING GROEP NV</v>
        <stp/>
        <stp>##V3_BDPV12</stp>
        <stp>XS1497755360 Corp</stp>
        <stp>short_name</stp>
        <stp>[regression 01 - interest pairs.xlsx]SEM!R372C5</stp>
        <tr r="E372" s="3"/>
      </tp>
    </main>
    <main first="bloomberg.rtd">
      <tp t="s">
        <v>31/05/2039</v>
        <stp/>
        <stp>##V3_BDPV12</stp>
        <stp>XS2004381245 Corp</stp>
        <stp>final_maturity</stp>
        <stp>[regression 01 - interest pairs.xlsx]SEM!R63C9</stp>
        <tr r="I63" s="3"/>
      </tp>
      <tp t="s">
        <v>21/04/2023</v>
        <stp/>
        <stp>##V3_BDPV12</stp>
        <stp>XS2149270477 Corp</stp>
        <stp>final_maturity</stp>
        <stp>[regression 01 - interest pairs.xlsx]SEM!R76C9</stp>
        <tr r="I76" s="3"/>
      </tp>
      <tp t="s">
        <v>BNP PARIBAS</v>
        <stp/>
        <stp>##V3_BDPV12</stp>
        <stp>USF1R15XK367 Corp</stp>
        <stp>short_name</stp>
        <stp>[regression 01 - interest pairs.xlsx]SEM!R354C5</stp>
        <tr r="E354" s="3"/>
      </tp>
      <tp t="s">
        <v>#N/A Field Not Applicable</v>
        <stp/>
        <stp>##V3_BDPV12</stp>
        <stp>US404280BC26 Corp</stp>
        <stp>final_maturity</stp>
        <stp>[regression 01 - interest pairs.xlsx]SEM!R369C9</stp>
        <tr r="I369" s="3"/>
      </tp>
      <tp t="s">
        <v>#N/A Field Not Applicable</v>
        <stp/>
        <stp>##V3_BDPV12</stp>
        <stp>US53944YAJ29 Corp</stp>
        <stp>final_maturity</stp>
        <stp>[regression 01 - interest pairs.xlsx]SEM!R416C9</stp>
        <tr r="I416" s="3"/>
      </tp>
      <tp t="s">
        <v>#N/A Field Not Applicable</v>
        <stp/>
        <stp>##V3_BDPV12</stp>
        <stp>US456837AE31 Corp</stp>
        <stp>final_maturity</stp>
        <stp>[regression 01 - interest pairs.xlsx]SEM!R415C9</stp>
        <tr r="I415" s="3"/>
      </tp>
      <tp t="s">
        <v>#N/A Field Not Applicable</v>
        <stp/>
        <stp>##V3_BDPV12</stp>
        <stp>US65557DAL55 Corp</stp>
        <stp>final_maturity</stp>
        <stp>[regression 01 - interest pairs.xlsx]SEM!R421C9</stp>
        <tr r="I421" s="3"/>
      </tp>
      <tp t="e">
        <v>#N/A</v>
        <stp/>
        <stp>##V3_BDPV12</stp>
        <stp xml:space="preserve">USF1R15XK367_JP_REPO </stp>
        <stp>callable</stp>
        <stp>[regression 01 - interest pairs.xlsx]SEM!R214C7</stp>
        <tr r="G214" s="3"/>
      </tp>
      <tp t="s">
        <v>#N/A Field Not Applicable</v>
        <stp/>
        <stp>##V3_BDPV12</stp>
        <stp>USF22797RT78 Corp</stp>
        <stp>final_maturity</stp>
        <stp>[regression 01 - interest pairs.xlsx]SEM!R344C9</stp>
        <tr r="I344" s="3"/>
      </tp>
      <tp t="e">
        <v>#N/A</v>
        <stp/>
        <stp>##V3_BDPV12</stp>
        <stp xml:space="preserve">XS1888180996_JP_REPO </stp>
        <stp>INDUSTRY_GROUP</stp>
        <stp>[regression 01 - interest pairs.xlsx]SEM!R310C6</stp>
        <tr r="F310" s="3"/>
      </tp>
      <tp t="e">
        <v>#N/A</v>
        <stp/>
        <stp>##V3_BDPV12</stp>
        <stp xml:space="preserve">XS0969341147_JP_REPO </stp>
        <stp>INDUSTRY_GROUP</stp>
        <stp>[regression 01 - interest pairs.xlsx]SEM!R199C6</stp>
        <tr r="F199" s="3"/>
      </tp>
      <tp t="e">
        <v>#N/A</v>
        <stp/>
        <stp>##V3_BDPV12</stp>
        <stp xml:space="preserve">XS2122174415_JP_REPO </stp>
        <stp>INDUSTRY_GROUP</stp>
        <stp>[regression 01 - interest pairs.xlsx]SEM!R257C6</stp>
        <tr r="F257" s="3"/>
      </tp>
      <tp t="e">
        <v>#N/A</v>
        <stp/>
        <stp>##V3_BDPV12</stp>
        <stp xml:space="preserve">XS1043552261_JP_REPO </stp>
        <stp>INDUSTRY_GROUP</stp>
        <stp>[regression 01 - interest pairs.xlsx]SEM!R260C6</stp>
        <tr r="F260" s="3"/>
      </tp>
      <tp t="e">
        <v>#N/A</v>
        <stp/>
        <stp>##V3_BDPV12</stp>
        <stp xml:space="preserve">XS2150054026_JP_REPO </stp>
        <stp>INDUSTRY_GROUP</stp>
        <stp>[regression 01 - interest pairs.xlsx]SEM!R201C6</stp>
        <tr r="F201" s="3"/>
      </tp>
      <tp t="e">
        <v>#N/A</v>
        <stp/>
        <stp>##V3_BDPV12</stp>
        <stp xml:space="preserve">XS2077670342_JP_REPO </stp>
        <stp>INDUSTRY_GROUP</stp>
        <stp>[regression 01 - interest pairs.xlsx]SEM!R205C6</stp>
        <tr r="F205" s="3"/>
      </tp>
      <tp t="s">
        <v>Y</v>
        <stp/>
        <stp>##V3_BDPV12</stp>
        <stp>US404280BP39 Corp</stp>
        <stp>callable</stp>
        <stp>[regression 01 - interest pairs.xlsx]SEM!R365C7</stp>
        <tr r="G365" s="3"/>
      </tp>
      <tp t="s">
        <v>Y</v>
        <stp/>
        <stp>##V3_BDPV12</stp>
        <stp>USF43628B413 Corp</stp>
        <stp>callable</stp>
        <stp>[regression 01 - interest pairs.xlsx]SEM!R383C7</stp>
        <tr r="G383" s="3"/>
      </tp>
      <tp t="s">
        <v>N</v>
        <stp/>
        <stp>##V3_BDPV12</stp>
        <stp>DE000A169NC2 Corp</stp>
        <stp>callable</stp>
        <stp>[regression 01 - interest pairs.xlsx]SEM!R15C7</stp>
        <tr r="G15" s="3"/>
      </tp>
      <tp t="s">
        <v>Chemicals</v>
        <stp/>
        <stp>##V3_BDPV12</stp>
        <stp>FR0013425170 Corp</stp>
        <stp>INDUSTRY_GROUP</stp>
        <stp>[regression 01 - interest pairs.xlsx]main!R11C8</stp>
        <tr r="H11" s="1"/>
      </tp>
      <tp t="s">
        <v>13/10/2026</v>
        <stp/>
        <stp>##V3_BDPV12</stp>
        <stp>FR0013213295 Corp</stp>
        <stp>final_maturity</stp>
        <stp>[regression 01 - interest pairs.xlsx]SEM!R21C9</stp>
        <tr r="I21" s="3"/>
      </tp>
      <tp t="s">
        <v>US TREASURY N/B</v>
        <stp/>
        <stp>##V3_BDPV12</stp>
        <stp>US912810SK51 Govt</stp>
        <stp>short_name</stp>
        <stp>[regression 01 - interest pairs.xlsx]SEM!R55C5</stp>
        <tr r="E55" s="3"/>
      </tp>
      <tp t="s">
        <v>#N/A Field Not Applicable</v>
        <stp/>
        <stp>##V3_BDPV12</stp>
        <stp>DUM0 Comdty</stp>
        <stp>final_maturity</stp>
        <stp>[regression 01 - interest pairs.xlsx]SEM!R20C9</stp>
        <tr r="I20" s="3"/>
      </tp>
      <tp t="s">
        <v>02/04/2026</v>
        <stp/>
        <stp>##V3_BDPV12</stp>
        <stp>CH0537261858 Corp</stp>
        <stp>final_maturity</stp>
        <stp>[regression 01 - interest pairs.xlsx]SEM!R84C9</stp>
        <tr r="I84" s="3"/>
      </tp>
      <tp t="s">
        <v>02/04/2032</v>
        <stp/>
        <stp>##V3_BDPV12</stp>
        <stp>BE6320935271 Corp</stp>
        <stp>final_maturity</stp>
        <stp>[regression 01 - interest pairs.xlsx]SEM!R70C9</stp>
        <tr r="I70" s="3"/>
      </tp>
      <tp t="s">
        <v>Y</v>
        <stp/>
        <stp>##V3_BDPV12</stp>
        <stp>XS1405770907 Corp</stp>
        <stp>callable</stp>
        <stp>[regression 01 - interest pairs.xlsx]SEM!R118C7</stp>
        <tr r="G118" s="3"/>
      </tp>
      <tp t="s">
        <v>Y</v>
        <stp/>
        <stp>##V3_BDPV12</stp>
        <stp>XS1888179550 Corp</stp>
        <stp>callable</stp>
        <stp>[regression 01 - interest pairs.xlsx]SEM!R163C7</stp>
        <tr r="G163" s="3"/>
      </tp>
      <tp t="s">
        <v>#N/A Field Not Applicable</v>
        <stp/>
        <stp>##V3_BDPV12</stp>
        <stp>US404280BP39 Corp</stp>
        <stp>final_maturity</stp>
        <stp>[regression 01 - interest pairs.xlsx]SEM!R365C9</stp>
        <tr r="I365" s="3"/>
      </tp>
      <tp t="s">
        <v>Y</v>
        <stp/>
        <stp>##V3_BDPV12</stp>
        <stp>FR0011401728 Corp</stp>
        <stp>callable</stp>
        <stp>[regression 01 - interest pairs.xlsx]SEM!R114C7</stp>
        <tr r="G114" s="3"/>
      </tp>
      <tp t="s">
        <v>Y</v>
        <stp/>
        <stp>##V3_BDPV12</stp>
        <stp>FR0013330537 Corp</stp>
        <stp>callable</stp>
        <stp>[regression 01 - interest pairs.xlsx]SEM!R158C7</stp>
        <tr r="G158" s="3"/>
      </tp>
      <tp t="s">
        <v>Y</v>
        <stp/>
        <stp>##V3_BDPV12</stp>
        <stp>USQ568A9SP31 Corp</stp>
        <stp>callable</stp>
        <stp>[regression 01 - interest pairs.xlsx]SEM!R420C7</stp>
        <tr r="G420" s="3"/>
      </tp>
      <tp t="e">
        <v>#N/A</v>
        <stp/>
        <stp>##V3_BDPV12</stp>
        <stp xml:space="preserve">XS1150673892_JP_REPO </stp>
        <stp>INDUSTRY_GROUP</stp>
        <stp>[regression 01 - interest pairs.xlsx]SEM!R308C6</stp>
        <tr r="F308" s="3"/>
      </tp>
      <tp t="e">
        <v>#N/A</v>
        <stp/>
        <stp>##V3_BDPV12</stp>
        <stp xml:space="preserve">USF1R15XK771_JP_REPO </stp>
        <stp>callable</stp>
        <stp>[regression 01 - interest pairs.xlsx]SEM!R213C7</stp>
        <tr r="G213" s="3"/>
      </tp>
      <tp t="e">
        <v>#N/A</v>
        <stp/>
        <stp>##V3_BDPV12</stp>
        <stp xml:space="preserve">XS1323897725_JP_REPO </stp>
        <stp>INDUSTRY_GROUP</stp>
        <stp>[regression 01 - interest pairs.xlsx]SEM!R284C6</stp>
        <tr r="F284" s="3"/>
      </tp>
      <tp t="e">
        <v>#N/A</v>
        <stp/>
        <stp>##V3_BDPV12</stp>
        <stp xml:space="preserve">XS1481041587_JP_REPO </stp>
        <stp>INDUSTRY_GROUP</stp>
        <stp>[regression 01 - interest pairs.xlsx]SEM!R204C6</stp>
        <tr r="F204" s="3"/>
      </tp>
      <tp t="e">
        <v>#N/A</v>
        <stp/>
        <stp>##V3_BDPV12</stp>
        <stp xml:space="preserve">XS1501166869_JP_REPO </stp>
        <stp>INDUSTRY_GROUP</stp>
        <stp>[regression 01 - interest pairs.xlsx]SEM!R299C6</stp>
        <tr r="F299" s="3"/>
      </tp>
      <tp t="e">
        <v>#N/A</v>
        <stp/>
        <stp>##V3_BDPV12</stp>
        <stp xml:space="preserve">XS2107315470_JP_REPO </stp>
        <stp>INDUSTRY_GROUP</stp>
        <stp>[regression 01 - interest pairs.xlsx]SEM!R243C6</stp>
        <tr r="F243" s="3"/>
      </tp>
      <tp t="e">
        <v>#N/A</v>
        <stp/>
        <stp>##V3_BDPV12</stp>
        <stp xml:space="preserve">XS1413581205_CS_REPO </stp>
        <stp>INDUSTRY_GROUP</stp>
        <stp>[regression 01 - interest pairs.xlsx]SEM!R338C6</stp>
        <tr r="F338" s="3"/>
      </tp>
      <tp t="e">
        <v>#N/A</v>
        <stp/>
        <stp>##V3_BDPV12</stp>
        <stp xml:space="preserve">XS1476654238_JP_REPO </stp>
        <stp>INDUSTRY_GROUP</stp>
        <stp>[regression 01 - interest pairs.xlsx]SEM!R274C6</stp>
        <tr r="F274" s="3"/>
      </tp>
      <tp t="e">
        <v>#N/A</v>
        <stp/>
        <stp>##V3_BDPV12</stp>
        <stp xml:space="preserve">XS1048428012_JP_REPO </stp>
        <stp>INDUSTRY_GROUP</stp>
        <stp>[regression 01 - interest pairs.xlsx]SEM!R318C6</stp>
        <tr r="F318" s="3"/>
      </tp>
      <tp t="e">
        <v>#N/A</v>
        <stp/>
        <stp>##V3_BDPV12</stp>
        <stp xml:space="preserve">XS2101349723_JP_REPO </stp>
        <stp>INDUSTRY_GROUP</stp>
        <stp>[regression 01 - interest pairs.xlsx]SEM!R206C6</stp>
        <tr r="F206" s="3"/>
      </tp>
      <tp t="e">
        <v>#N/A</v>
        <stp/>
        <stp>##V3_BDPV12</stp>
        <stp xml:space="preserve">XS2011260531_JP_REPO </stp>
        <stp>INDUSTRY_GROUP</stp>
        <stp>[regression 01 - interest pairs.xlsx]SEM!R264C6</stp>
        <tr r="F264" s="3"/>
      </tp>
      <tp t="e">
        <v>#N/A</v>
        <stp/>
        <stp>##V3_BDPV12</stp>
        <stp xml:space="preserve">XS2011260705_JP_REPO </stp>
        <stp>INDUSTRY_GROUP</stp>
        <stp>[regression 01 - interest pairs.xlsx]SEM!R266C6</stp>
        <tr r="F266" s="3"/>
      </tp>
      <tp t="e">
        <v>#N/A</v>
        <stp/>
        <stp>##V3_BDPV12</stp>
        <stp xml:space="preserve">XS1952091202_JP_REPO </stp>
        <stp>INDUSTRY_GROUP</stp>
        <stp>[regression 01 - interest pairs.xlsx]SEM!R280C6</stp>
        <tr r="F280" s="3"/>
      </tp>
      <tp t="e">
        <v>#N/A</v>
        <stp/>
        <stp>##V3_BDPV12</stp>
        <stp xml:space="preserve">FR0011401751_JP_REPO </stp>
        <stp>INDUSTRY_GROUP</stp>
        <stp>[regression 01 - interest pairs.xlsx]SEM!R227C6</stp>
        <tr r="F227" s="3"/>
      </tp>
      <tp t="e">
        <v>#N/A</v>
        <stp/>
        <stp>##V3_BDPV12</stp>
        <stp xml:space="preserve">FR0010961581_JP_REPO </stp>
        <stp>INDUSTRY_GROUP</stp>
        <stp>[regression 01 - interest pairs.xlsx]SEM!R224C6</stp>
        <tr r="F224" s="3"/>
      </tp>
      <tp t="s">
        <v>Y</v>
        <stp/>
        <stp>##V3_BDPV12</stp>
        <stp>USF43628C734 Corp</stp>
        <stp>callable</stp>
        <stp>[regression 01 - interest pairs.xlsx]SEM!R425C7</stp>
        <tr r="G425" s="3"/>
      </tp>
      <tp t="s">
        <v>Oil&amp;Gas</v>
        <stp/>
        <stp>##V3_BDPV12</stp>
        <stp>XS1294342792 Corp</stp>
        <stp>INDUSTRY_GROUP</stp>
        <stp>[regression 01 - interest pairs.xlsx]main!R30C8</stp>
        <tr r="H30" s="1"/>
      </tp>
      <tp t="s">
        <v>Chemicals</v>
        <stp/>
        <stp>##V3_BDPV12</stp>
        <stp>XS1323897725 Corp</stp>
        <stp>INDUSTRY_GROUP</stp>
        <stp>[regression 01 - interest pairs.xlsx]main!R17C8</stp>
        <tr r="H17" s="1"/>
      </tp>
      <tp t="s">
        <v>Oil&amp;Gas</v>
        <stp/>
        <stp>##V3_BDPV12</stp>
        <stp>XS1713462403 Corp</stp>
        <stp>INDUSTRY_GROUP</stp>
        <stp>[regression 01 - interest pairs.xlsx]main!R34C8</stp>
        <tr r="H34" s="1"/>
      </tp>
      <tp t="s">
        <v>Chemicals</v>
        <stp/>
        <stp>##V3_BDPV12</stp>
        <stp>XS1405763019 Corp</stp>
        <stp>INDUSTRY_GROUP</stp>
        <stp>[regression 01 - interest pairs.xlsx]main!R16C8</stp>
        <tr r="H16" s="1"/>
      </tp>
      <tp t="s">
        <v>12/11/2040</v>
        <stp/>
        <stp>##V3_BDPV12</stp>
        <stp>FR0010961581 Corp</stp>
        <stp>final_maturity</stp>
        <stp>[regression 01 - interest pairs.xlsx]SEM!R22C9</stp>
        <tr r="I22" s="3"/>
      </tp>
      <tp t="s">
        <v>20/11/2030</v>
        <stp/>
        <stp>##V3_BDPV12</stp>
        <stp>FR0013381704 Corp</stp>
        <stp>final_maturity</stp>
        <stp>[regression 01 - interest pairs.xlsx]SEM!R82C9</stp>
        <tr r="I82" s="3"/>
      </tp>
      <tp t="s">
        <v>#N/A Field Not Applicable</v>
        <stp/>
        <stp>##V3_BDPV12</stp>
        <stp>FR0013457157 Corp</stp>
        <stp>final_maturity</stp>
        <stp>[regression 01 - interest pairs.xlsx]SEM!R94C9</stp>
        <tr r="I94" s="3"/>
      </tp>
      <tp t="s">
        <v>#N/A Field Not Applicable</v>
        <stp/>
        <stp>##V3_BDPV12</stp>
        <stp>RXM0 Comdty</stp>
        <stp>final_maturity</stp>
        <stp>[regression 01 - interest pairs.xlsx]SEM!R51C9</stp>
        <tr r="I51" s="3"/>
      </tp>
      <tp t="s">
        <v>06/06/2023</v>
        <stp/>
        <stp>##V3_BDPV12</stp>
        <stp>XS1405763019 Corp</stp>
        <stp>nxt_call_dt</stp>
        <stp>[regression 01 - interest pairs.xlsx]main!R18C9</stp>
        <tr r="I18" s="1"/>
      </tp>
      <tp t="s">
        <v>18/07/2029</v>
        <stp/>
        <stp>##V3_BDPV12</stp>
        <stp>XS2010039548 Corp</stp>
        <stp>nxt_call_dt</stp>
        <stp>[regression 01 - interest pairs.xlsx]main!R19C9</stp>
        <tr r="I19" s="1"/>
      </tp>
      <tp t="s">
        <v>Y</v>
        <stp/>
        <stp>##V3_BDPV12</stp>
        <stp>XS1413581205 Corp</stp>
        <stp>callable</stp>
        <stp>[regression 01 - interest pairs.xlsx]SEM!R154C7</stp>
        <tr r="G154" s="3"/>
      </tp>
      <tp t="s">
        <v>Y</v>
        <stp/>
        <stp>##V3_BDPV12</stp>
        <stp>XS1956051145 Corp</stp>
        <stp>callable</stp>
        <stp>[regression 01 - interest pairs.xlsx]SEM!R414C7</stp>
        <tr r="G414" s="3"/>
      </tp>
      <tp t="s">
        <v>Y</v>
        <stp/>
        <stp>##V3_BDPV12</stp>
        <stp>FR0013330529 Corp</stp>
        <stp>callable</stp>
        <stp>[regression 01 - interest pairs.xlsx]SEM!R157C7</stp>
        <tr r="G157" s="3"/>
      </tp>
      <tp t="e">
        <v>#N/A</v>
        <stp/>
        <stp>##V3_BDPV12</stp>
        <stp xml:space="preserve">USF43628B413_JP_REPO </stp>
        <stp>INDUSTRY_GROUP</stp>
        <stp>[regression 01 - interest pairs.xlsx]SEM!R282C6</stp>
        <tr r="F282" s="3"/>
      </tp>
      <tp t="e">
        <v>#N/A</v>
        <stp/>
        <stp>##V3_BDPV12</stp>
        <stp xml:space="preserve">XS1963834251_JP_REPO </stp>
        <stp>INDUSTRY_GROUP</stp>
        <stp>[regression 01 - interest pairs.xlsx]SEM!R302C6</stp>
        <tr r="F302" s="3"/>
      </tp>
      <tp t="e">
        <v>#N/A</v>
        <stp/>
        <stp>##V3_BDPV12</stp>
        <stp xml:space="preserve">XS1877860533_JP_REPO </stp>
        <stp>INDUSTRY_GROUP</stp>
        <stp>[regression 01 - interest pairs.xlsx]SEM!R271C6</stp>
        <tr r="F271" s="3"/>
      </tp>
      <tp t="e">
        <v>#N/A</v>
        <stp/>
        <stp>##V3_BDPV12</stp>
        <stp xml:space="preserve">FR0013213295_JP_REPO </stp>
        <stp>INDUSTRY_GROUP</stp>
        <stp>[regression 01 - interest pairs.xlsx]SEM!R223C6</stp>
        <tr r="F223" s="3"/>
      </tp>
      <tp t="e">
        <v>#N/A</v>
        <stp/>
        <stp>##V3_BDPV12</stp>
        <stp xml:space="preserve">FR0010891317_JP_REPO </stp>
        <stp>INDUSTRY_GROUP</stp>
        <stp>[regression 01 - interest pairs.xlsx]SEM!R321C6</stp>
        <tr r="F321" s="3"/>
      </tp>
      <tp t="e">
        <v>#N/A</v>
        <stp/>
        <stp>##V3_BDPV12</stp>
        <stp xml:space="preserve">FR0013455821_JP_REPO </stp>
        <stp>INDUSTRY_GROUP</stp>
        <stp>[regression 01 - interest pairs.xlsx]SEM!R239C6</stp>
        <tr r="F239" s="3"/>
      </tp>
      <tp t="e">
        <v>#N/A</v>
        <stp/>
        <stp>##V3_BDPV12</stp>
        <stp xml:space="preserve">XS2010032378_JP_REPO </stp>
        <stp>INDUSTRY_GROUP</stp>
        <stp>[regression 01 - interest pairs.xlsx]SEM!R200C6</stp>
        <tr r="F200" s="3"/>
      </tp>
      <tp t="e">
        <v>#N/A</v>
        <stp/>
        <stp>##V3_BDPV12</stp>
        <stp xml:space="preserve">XS2004381245_JP_REPO </stp>
        <stp>INDUSTRY_GROUP</stp>
        <stp>[regression 01 - interest pairs.xlsx]SEM!R295C6</stp>
        <tr r="F295" s="3"/>
      </tp>
      <tp t="e">
        <v>#N/A</v>
        <stp/>
        <stp>##V3_BDPV12</stp>
        <stp xml:space="preserve">XS2115092012_JP_REPO </stp>
        <stp>INDUSTRY_GROUP</stp>
        <stp>[regression 01 - interest pairs.xlsx]SEM!R256C6</stp>
        <tr r="F256" s="3"/>
      </tp>
      <tp t="e">
        <v>#N/A</v>
        <stp/>
        <stp>##V3_BDPV12</stp>
        <stp xml:space="preserve">FR0013447877_JP_REPO </stp>
        <stp>INDUSTRY_GROUP</stp>
        <stp>[regression 01 - interest pairs.xlsx]SEM!R269C6</stp>
        <tr r="F269" s="3"/>
      </tp>
      <tp t="s">
        <v>Y</v>
        <stp/>
        <stp>##V3_BDPV12</stp>
        <stp>US404280AT69 Corp</stp>
        <stp>callable</stp>
        <stp>[regression 01 - interest pairs.xlsx]SEM!R367C7</stp>
        <tr r="G367" s="3"/>
      </tp>
      <tp t="s">
        <v>Y</v>
        <stp/>
        <stp>##V3_BDPV12</stp>
        <stp>US404280AS86 Corp</stp>
        <stp>callable</stp>
        <stp>[regression 01 - interest pairs.xlsx]SEM!R368C7</stp>
        <tr r="G368" s="3"/>
      </tp>
      <tp t="s">
        <v>Oil&amp;Gas</v>
        <stp/>
        <stp>##V3_BDPV12</stp>
        <stp>XS1413581205 Corp</stp>
        <stp>INDUSTRY_GROUP</stp>
        <stp>[regression 01 - interest pairs.xlsx]main!R41C8</stp>
        <tr r="H41" s="1"/>
      </tp>
      <tp t="s">
        <v>Oil&amp;Gas</v>
        <stp/>
        <stp>##V3_BDPV12</stp>
        <stp>XS1501167164 Corp</stp>
        <stp>INDUSTRY_GROUP</stp>
        <stp>[regression 01 - interest pairs.xlsx]main!R40C8</stp>
        <tr r="H40" s="1"/>
      </tp>
      <tp t="s">
        <v>Chemicals</v>
        <stp/>
        <stp>##V3_BDPV12</stp>
        <stp>XS1405763019 Corp</stp>
        <stp>INDUSTRY_GROUP</stp>
        <stp>[regression 01 - interest pairs.xlsx]main!R15C8</stp>
        <tr r="H15" s="1"/>
      </tp>
      <tp t="s">
        <v>Chemicals</v>
        <stp/>
        <stp>##V3_BDPV12</stp>
        <stp>FR0013478252 Corp</stp>
        <stp>INDUSTRY_GROUP</stp>
        <stp>[regression 01 - interest pairs.xlsx]main!R10C8</stp>
        <tr r="H10" s="1"/>
      </tp>
      <tp t="s">
        <v>Chemicals</v>
        <stp/>
        <stp>##V3_BDPV12</stp>
        <stp>FR0013425170 Corp</stp>
        <stp>INDUSTRY_GROUP</stp>
        <stp>[regression 01 - interest pairs.xlsx]main!R13C8</stp>
        <tr r="H13" s="1"/>
      </tp>
      <tp t="s">
        <v>30/03/2032</v>
        <stp/>
        <stp>##V3_BDPV12</stp>
        <stp>FR0013504693 Corp</stp>
        <stp>final_maturity</stp>
        <stp>[regression 01 - interest pairs.xlsx]SEM!R34C9</stp>
        <tr r="I34" s="3"/>
      </tp>
      <tp t="s">
        <v>23/10/2037</v>
        <stp/>
        <stp>##V3_BDPV12</stp>
        <stp>FR0013290749 Corp</stp>
        <stp>final_maturity</stp>
        <stp>[regression 01 - interest pairs.xlsx]SEM!R50C9</stp>
        <tr r="I50" s="3"/>
      </tp>
      <tp t="s">
        <v>22/04/2026</v>
        <stp/>
        <stp>##V3_BDPV12</stp>
        <stp>FR0013508512 Corp</stp>
        <stp>final_maturity</stp>
        <stp>[regression 01 - interest pairs.xlsx]SEM!R78C9</stp>
        <tr r="I78" s="3"/>
      </tp>
      <tp t="s">
        <v>#N/A Field Not Applicable</v>
        <stp/>
        <stp>##V3_BDPV12</stp>
        <stp>FR0013425170 Corp</stp>
        <stp>final_maturity</stp>
        <stp>[regression 01 - interest pairs.xlsx]SEM!R95C9</stp>
        <tr r="I95" s="3"/>
      </tp>
      <tp t="s">
        <v>#N/A Field Not Applicable</v>
        <stp/>
        <stp>##V3_BDPV12</stp>
        <stp>OEM0 Comdty</stp>
        <stp>final_maturity</stp>
        <stp>[regression 01 - interest pairs.xlsx]SEM!R92C9</stp>
        <tr r="I92" s="3"/>
      </tp>
      <tp t="s">
        <v>03/06/2024</v>
        <stp/>
        <stp>##V3_BDPV12</stp>
        <stp>XS1323897725 Corp</stp>
        <stp>nxt_call_dt</stp>
        <stp>[regression 01 - interest pairs.xlsx]main!R17C9</stp>
        <tr r="I17" s="1"/>
      </tp>
      <tp t="s">
        <v>Y</v>
        <stp/>
        <stp>##V3_BDPV12</stp>
        <stp>XS1481041587 Corp</stp>
        <stp>callable</stp>
        <stp>[regression 01 - interest pairs.xlsx]SEM!R349C7</stp>
        <tr r="G349" s="3"/>
      </tp>
      <tp t="s">
        <v>Y</v>
        <stp/>
        <stp>##V3_BDPV12</stp>
        <stp>XS1196714429 Corp</stp>
        <stp>callable</stp>
        <stp>[regression 01 - interest pairs.xlsx]SEM!R147C7</stp>
        <tr r="G147" s="3"/>
      </tp>
      <tp t="s">
        <v>Y</v>
        <stp/>
        <stp>##V3_BDPV12</stp>
        <stp>XS1888179477 Corp</stp>
        <stp>callable</stp>
        <stp>[regression 01 - interest pairs.xlsx]SEM!R186C7</stp>
        <tr r="G186" s="3"/>
      </tp>
      <tp t="s">
        <v>#N/A Invalid Security</v>
        <stp/>
        <stp>##V3_BDPV12</stp>
        <stp xml:space="preserve">EURUSD CASH </stp>
        <stp>nxt_call_dt</stp>
        <stp>[regression 01 - interest pairs.xlsx]SEM!R362C8</stp>
        <tr r="H362" s="3"/>
      </tp>
      <tp t="s">
        <v>Y</v>
        <stp/>
        <stp>##V3_BDPV12</stp>
        <stp>XS1713463559 Corp</stp>
        <stp>callable</stp>
        <stp>[regression 01 - interest pairs.xlsx]SEM!R176C7</stp>
        <tr r="G176" s="3"/>
      </tp>
      <tp t="s">
        <v>Y</v>
        <stp/>
        <stp>##V3_BDPV12</stp>
        <stp>XS1400626690 Corp</stp>
        <stp>callable</stp>
        <stp>[regression 01 - interest pairs.xlsx]SEM!R378C7</stp>
        <tr r="G378" s="3"/>
      </tp>
      <tp t="s">
        <v>Y</v>
        <stp/>
        <stp>##V3_BDPV12</stp>
        <stp>FR0013413887 Corp</stp>
        <stp>callable</stp>
        <stp>[regression 01 - interest pairs.xlsx]SEM!R138C7</stp>
        <tr r="G138" s="3"/>
      </tp>
      <tp t="s">
        <v>Y</v>
        <stp/>
        <stp>##V3_BDPV12</stp>
        <stp>FR0013330529 Corp</stp>
        <stp>callable</stp>
        <stp>[regression 01 - interest pairs.xlsx]SEM!R184C7</stp>
        <tr r="G184" s="3"/>
      </tp>
      <tp t="s">
        <v>#N/A Field Not Applicable</v>
        <stp/>
        <stp>##V3_BDPV12</stp>
        <stp>US539439AU36 Corp</stp>
        <stp>final_maturity</stp>
        <stp>[regression 01 - interest pairs.xlsx]SEM!R374C9</stp>
        <tr r="I374" s="3"/>
      </tp>
      <tp t="e">
        <v>#N/A</v>
        <stp/>
        <stp>##V3_BDPV12</stp>
        <stp xml:space="preserve">XS1014987355_JP_REPO </stp>
        <stp>INDUSTRY_GROUP</stp>
        <stp>[regression 01 - interest pairs.xlsx]SEM!R235C6</stp>
        <tr r="F235" s="3"/>
      </tp>
      <tp t="e">
        <v>#N/A</v>
        <stp/>
        <stp>##V3_BDPV12</stp>
        <stp xml:space="preserve">XS0969342384_JP_REPO </stp>
        <stp>INDUSTRY_GROUP</stp>
        <stp>[regression 01 - interest pairs.xlsx]SEM!R198C6</stp>
        <tr r="F198" s="3"/>
      </tp>
      <tp t="e">
        <v>#N/A</v>
        <stp/>
        <stp>##V3_BDPV12</stp>
        <stp xml:space="preserve">XS1693818525_JP_REPO </stp>
        <stp>INDUSTRY_GROUP</stp>
        <stp>[regression 01 - interest pairs.xlsx]SEM!R294C6</stp>
        <tr r="F294" s="3"/>
      </tp>
      <tp t="e">
        <v>#N/A</v>
        <stp/>
        <stp>##V3_BDPV12</stp>
        <stp xml:space="preserve">XS1216020161_JP_REPO </stp>
        <stp>INDUSTRY_GROUP</stp>
        <stp>[regression 01 - interest pairs.xlsx]SEM!R215C6</stp>
        <tr r="F215" s="3"/>
      </tp>
      <tp t="e">
        <v>#N/A</v>
        <stp/>
        <stp>##V3_BDPV12</stp>
        <stp xml:space="preserve">XS1616411119_JP_REPO </stp>
        <stp>INDUSTRY_GROUP</stp>
        <stp>[regression 01 - interest pairs.xlsx]SEM!R245C6</stp>
        <tr r="F245" s="3"/>
      </tp>
      <tp t="e">
        <v>#N/A</v>
        <stp/>
        <stp>##V3_BDPV12</stp>
        <stp xml:space="preserve">FR0013284270_JP_REPO </stp>
        <stp>INDUSTRY_GROUP</stp>
        <stp>[regression 01 - interest pairs.xlsx]SEM!R242C6</stp>
        <tr r="F242" s="3"/>
      </tp>
      <tp t="e">
        <v>#N/A</v>
        <stp/>
        <stp>##V3_BDPV12</stp>
        <stp xml:space="preserve">XS1222591023_CS_REPO </stp>
        <stp>INDUSTRY_GROUP</stp>
        <stp>[regression 01 - interest pairs.xlsx]SEM!R329C6</stp>
        <tr r="F329" s="3"/>
      </tp>
      <tp t="e">
        <v>#N/A</v>
        <stp/>
        <stp>##V3_BDPV12</stp>
        <stp xml:space="preserve">XS2035564629_JP_REPO </stp>
        <stp>INDUSTRY_GROUP</stp>
        <stp>[regression 01 - interest pairs.xlsx]SEM!R231C6</stp>
        <tr r="F231" s="3"/>
      </tp>
      <tp t="e">
        <v>#N/A</v>
        <stp/>
        <stp>##V3_BDPV12</stp>
        <stp xml:space="preserve">XS1795406575_JP_REPO </stp>
        <stp>INDUSTRY_GROUP</stp>
        <stp>[regression 01 - interest pairs.xlsx]SEM!R292C6</stp>
        <tr r="F292" s="3"/>
      </tp>
      <tp t="e">
        <v>#N/A</v>
        <stp/>
        <stp>##V3_BDPV12</stp>
        <stp xml:space="preserve">XS1713463559_JP_REPO </stp>
        <stp>INDUSTRY_GROUP</stp>
        <stp>[regression 01 - interest pairs.xlsx]SEM!R234C6</stp>
        <tr r="F234" s="3"/>
      </tp>
      <tp t="e">
        <v>#N/A</v>
        <stp/>
        <stp>##V3_BDPV12</stp>
        <stp xml:space="preserve">XS1412281534_JP_REPO </stp>
        <stp>INDUSTRY_GROUP</stp>
        <stp>[regression 01 - interest pairs.xlsx]SEM!R285C6</stp>
        <tr r="F285" s="3"/>
      </tp>
      <tp t="e">
        <v>#N/A</v>
        <stp/>
        <stp>##V3_BDPV12</stp>
        <stp xml:space="preserve">XS1795406658_JP_REPO </stp>
        <stp>INDUSTRY_GROUP</stp>
        <stp>[regression 01 - interest pairs.xlsx]SEM!R291C6</stp>
        <tr r="F291" s="3"/>
      </tp>
      <tp t="e">
        <v>#N/A</v>
        <stp/>
        <stp>##V3_BDPV12</stp>
        <stp xml:space="preserve">FR0013330537_JP_REPO </stp>
        <stp>INDUSTRY_GROUP</stp>
        <stp>[regression 01 - interest pairs.xlsx]SEM!R305C6</stp>
        <tr r="F305" s="3"/>
      </tp>
      <tp t="s">
        <v>Y</v>
        <stp/>
        <stp>##V3_BDPV12</stp>
        <stp>USF84914CU62 Corp</stp>
        <stp>callable</stp>
        <stp>[regression 01 - interest pairs.xlsx]SEM!R381C7</stp>
        <tr r="G381" s="3"/>
      </tp>
      <tp t="s">
        <v>Y</v>
        <stp/>
        <stp>##V3_BDPV12</stp>
        <stp>US404280BC26 Corp</stp>
        <stp>callable</stp>
        <stp>[regression 01 - interest pairs.xlsx]SEM!R369C7</stp>
        <tr r="G369" s="3"/>
      </tp>
      <tp t="s">
        <v>Pharmaceuticals</v>
        <stp/>
        <stp>##V3_BDPV12</stp>
        <stp>DE000A11QR73 Corp</stp>
        <stp>INDUSTRY_GROUP</stp>
        <stp>[regression 01 - interest pairs.xlsx]main!R24C8</stp>
        <tr r="H24" s="1"/>
      </tp>
      <tp t="s">
        <v>Oil&amp;Gas</v>
        <stp/>
        <stp>##V3_BDPV12</stp>
        <stp>XS1207058733 Corp</stp>
        <stp>INDUSTRY_GROUP</stp>
        <stp>[regression 01 - interest pairs.xlsx]main!R31C8</stp>
        <tr r="H31" s="1"/>
      </tp>
      <tp t="s">
        <v>Chemicals</v>
        <stp/>
        <stp>##V3_BDPV12</stp>
        <stp>FR0013425170 Corp</stp>
        <stp>INDUSTRY_GROUP</stp>
        <stp>[regression 01 - interest pairs.xlsx]main!R12C8</stp>
        <tr r="H12" s="1"/>
      </tp>
      <tp>
        <v>150.40319498169293</v>
        <stp/>
        <stp>##V3_BDPV12</stp>
        <stp>XS1974787480 Corp</stp>
        <stp>z_sprd_mid</stp>
        <stp>[regression 01 - interest pairs.xlsx]main!R38C11</stp>
        <tr r="K38" s="1"/>
      </tp>
      <tp>
        <v>150.40319498169293</v>
        <stp/>
        <stp>##V3_BDPV12</stp>
        <stp>XS1974787480 Corp</stp>
        <stp>z_sprd_mid</stp>
        <stp>[regression 01 - interest pairs.xlsx]main!R39C11</stp>
        <tr r="K39" s="1"/>
      </tp>
      <tp t="s">
        <v>15/01/2031</v>
        <stp/>
        <stp>##V3_BDPV12</stp>
        <stp>FR0013476595 Corp</stp>
        <stp>final_maturity</stp>
        <stp>[regression 01 - interest pairs.xlsx]SEM!R77C9</stp>
        <tr r="I77" s="3"/>
      </tp>
      <tp t="s">
        <v>#N/A Field Not Applicable</v>
        <stp/>
        <stp>##V3_BDPV12</stp>
        <stp>OEM0 Comdty</stp>
        <stp>final_maturity</stp>
        <stp>[regression 01 - interest pairs.xlsx]SEM!R73C9</stp>
        <tr r="I73" s="3"/>
      </tp>
      <tp t="s">
        <v>Y</v>
        <stp/>
        <stp>##V3_BDPV12</stp>
        <stp>XS1795406658 Corp</stp>
        <stp>callable</stp>
        <stp>[regression 01 - interest pairs.xlsx]SEM!R150C7</stp>
        <tr r="G150" s="3"/>
      </tp>
      <tp t="s">
        <v>Y</v>
        <stp/>
        <stp>##V3_BDPV12</stp>
        <stp>XS2011260531 Corp</stp>
        <stp>callable</stp>
        <stp>[regression 01 - interest pairs.xlsx]SEM!R178C7</stp>
        <tr r="G178" s="3"/>
      </tp>
      <tp t="s">
        <v>Y</v>
        <stp/>
        <stp>##V3_BDPV12</stp>
        <stp>XS1501166869 Corp</stp>
        <stp>callable</stp>
        <stp>[regression 01 - interest pairs.xlsx]SEM!R155C7</stp>
        <tr r="G155" s="3"/>
      </tp>
      <tp t="s">
        <v>Y</v>
        <stp/>
        <stp>##V3_BDPV12</stp>
        <stp>XS1014987355 Corp</stp>
        <stp>callable</stp>
        <stp>[regression 01 - interest pairs.xlsx]SEM!R122C7</stp>
        <tr r="G122" s="3"/>
      </tp>
      <tp t="s">
        <v>Y</v>
        <stp/>
        <stp>##V3_BDPV12</stp>
        <stp>XS1139494493 Corp</stp>
        <stp>callable</stp>
        <stp>[regression 01 - interest pairs.xlsx]SEM!R134C7</stp>
        <tr r="G134" s="3"/>
      </tp>
      <tp t="s">
        <v>EURO FX CURR FUT  Jun20</v>
        <stp/>
        <stp>##V3_BDPV12</stp>
        <stp>ECM0 Curncy</stp>
        <stp>short_name</stp>
        <stp>[regression 01 - interest pairs.xlsx]SEM!R188C5</stp>
        <tr r="E188" s="3"/>
      </tp>
      <tp t="e">
        <v>#N/A</v>
        <stp/>
        <stp>##V3_BDPV12</stp>
        <stp xml:space="preserve">XS1139494493_CS_REPO </stp>
        <stp>INDUSTRY_GROUP</stp>
        <stp>[regression 01 - interest pairs.xlsx]SEM!R331C6</stp>
        <tr r="F331" s="3"/>
      </tp>
      <tp t="e">
        <v>#N/A</v>
        <stp/>
        <stp>##V3_BDPV12</stp>
        <stp xml:space="preserve">XS0975256685_JP_REPO </stp>
        <stp>INDUSTRY_GROUP</stp>
        <stp>[regression 01 - interest pairs.xlsx]SEM!R276C6</stp>
        <tr r="F276" s="3"/>
      </tp>
      <tp t="e">
        <v>#N/A</v>
        <stp/>
        <stp>##V3_BDPV12</stp>
        <stp xml:space="preserve">FR0013344686_JP_REPO </stp>
        <stp>INDUSTRY_GROUP</stp>
        <stp>[regression 01 - interest pairs.xlsx]SEM!R241C6</stp>
        <tr r="F241" s="3"/>
      </tp>
      <tp t="e">
        <v>#N/A</v>
        <stp/>
        <stp>##V3_BDPV12</stp>
        <stp xml:space="preserve">XS1888179477_JP_REPO </stp>
        <stp>INDUSTRY_GROUP</stp>
        <stp>[regression 01 - interest pairs.xlsx]SEM!R309C6</stp>
        <tr r="F309" s="3"/>
      </tp>
      <tp t="e">
        <v>#N/A</v>
        <stp/>
        <stp>##V3_BDPV12</stp>
        <stp xml:space="preserve">FR0011697010_JP_REPO </stp>
        <stp>INDUSTRY_GROUP</stp>
        <stp>[regression 01 - interest pairs.xlsx]SEM!R225C6</stp>
        <tr r="F225" s="3"/>
      </tp>
      <tp t="s">
        <v>#N/A Field Not Applicable</v>
        <stp/>
        <stp>##V3_BDPV12</stp>
        <stp>USH4209UAT37 Corp</stp>
        <stp>final_maturity</stp>
        <stp>[regression 01 - interest pairs.xlsx]SEM!R387C9</stp>
        <tr r="I387" s="3"/>
      </tp>
      <tp t="e">
        <v>#N/A</v>
        <stp/>
        <stp>##V3_BDPV12</stp>
        <stp xml:space="preserve">XS2056371334_JP_REPO </stp>
        <stp>INDUSTRY_GROUP</stp>
        <stp>[regression 01 - interest pairs.xlsx]SEM!R290C6</stp>
        <tr r="F290" s="3"/>
      </tp>
      <tp t="e">
        <v>#N/A</v>
        <stp/>
        <stp>##V3_BDPV12</stp>
        <stp xml:space="preserve">XS1884698256_JP_REPO </stp>
        <stp>INDUSTRY_GROUP</stp>
        <stp>[regression 01 - interest pairs.xlsx]SEM!R253C6</stp>
        <tr r="F253" s="3"/>
      </tp>
      <tp t="s">
        <v>Y</v>
        <stp/>
        <stp>##V3_BDPV12</stp>
        <stp>US404280BN80 Corp</stp>
        <stp>callable</stp>
        <stp>[regression 01 - interest pairs.xlsx]SEM!R408C7</stp>
        <tr r="G408" s="3"/>
      </tp>
      <tp t="s">
        <v>Y</v>
        <stp/>
        <stp>##V3_BDPV12</stp>
        <stp>US539439AU36 Corp</stp>
        <stp>callable</stp>
        <stp>[regression 01 - interest pairs.xlsx]SEM!R374C7</stp>
        <tr r="G374" s="3"/>
      </tp>
      <tp t="s">
        <v>Pharmaceuticals</v>
        <stp/>
        <stp>##V3_BDPV12</stp>
        <stp>XS2011260705 Corp</stp>
        <stp>INDUSTRY_GROUP</stp>
        <stp>[regression 01 - interest pairs.xlsx]main!R9C8</stp>
        <tr r="H9" s="1"/>
      </tp>
      <tp t="s">
        <v>Pharmaceuticals</v>
        <stp/>
        <stp>##V3_BDPV12</stp>
        <stp>XS2077670003 Corp</stp>
        <stp>INDUSTRY_GROUP</stp>
        <stp>[regression 01 - interest pairs.xlsx]main!R21C8</stp>
        <tr r="H21" s="1"/>
      </tp>
      <tp t="s">
        <v>Pharmaceuticals</v>
        <stp/>
        <stp>##V3_BDPV12</stp>
        <stp>DE000A11QR73 Corp</stp>
        <stp>INDUSTRY_GROUP</stp>
        <stp>[regression 01 - interest pairs.xlsx]main!R23C8</stp>
        <tr r="H23" s="1"/>
      </tp>
      <tp t="s">
        <v>Oil&amp;Gas</v>
        <stp/>
        <stp>##V3_BDPV12</stp>
        <stp>XS1207058733 Corp</stp>
        <stp>INDUSTRY_GROUP</stp>
        <stp>[regression 01 - interest pairs.xlsx]main!R26C8</stp>
        <tr r="H26" s="1"/>
      </tp>
      <tp t="s">
        <v>22/06/2028</v>
        <stp/>
        <stp>##V3_BDPV12</stp>
        <stp>FR0013344686 Corp</stp>
        <stp>final_maturity</stp>
        <stp>[regression 01 - interest pairs.xlsx]SEM!R32C9</stp>
        <tr r="I32" s="3"/>
      </tp>
      <tp t="s">
        <v>#N/A Field Not Applicable</v>
        <stp/>
        <stp>##V3_BDPV12</stp>
        <stp>RXM0 Comdty</stp>
        <stp>final_maturity</stp>
        <stp>[regression 01 - interest pairs.xlsx]SEM!R74C9</stp>
        <tr r="I74" s="3"/>
      </tp>
      <tp t="s">
        <v>25/03/2025</v>
        <stp/>
        <stp>##V3_BDPV12</stp>
        <stp>XS1207058733 Corp</stp>
        <stp>nxt_call_dt</stp>
        <stp>[regression 01 - interest pairs.xlsx]main!R28C9</stp>
        <tr r="I28" s="1"/>
      </tp>
      <tp t="s">
        <v>Y</v>
        <stp/>
        <stp>##V3_BDPV12</stp>
        <stp>XS1219498141 Corp</stp>
        <stp>callable</stp>
        <stp>[regression 01 - interest pairs.xlsx]SEM!R142C7</stp>
        <tr r="G142" s="3"/>
      </tp>
      <tp t="s">
        <v>Y</v>
        <stp/>
        <stp>##V3_BDPV12</stp>
        <stp>XS1115498260 Corp</stp>
        <stp>callable</stp>
        <stp>[regression 01 - interest pairs.xlsx]SEM!R180C7</stp>
        <tr r="G180" s="3"/>
      </tp>
      <tp t="s">
        <v>Y</v>
        <stp/>
        <stp>##V3_BDPV12</stp>
        <stp>XS1498442521 Corp</stp>
        <stp>callable</stp>
        <stp>[regression 01 - interest pairs.xlsx]SEM!R119C7</stp>
        <tr r="G119" s="3"/>
      </tp>
      <tp t="s">
        <v>Y</v>
        <stp/>
        <stp>##V3_BDPV12</stp>
        <stp>XS1731823255 Corp</stp>
        <stp>callable</stp>
        <stp>[regression 01 - interest pairs.xlsx]SEM!R148C7</stp>
        <tr r="G148" s="3"/>
      </tp>
      <tp t="s">
        <v>Y</v>
        <stp/>
        <stp>##V3_BDPV12</stp>
        <stp>XS0954674825 Corp</stp>
        <stp>callable</stp>
        <stp>[regression 01 - interest pairs.xlsx]SEM!R123C7</stp>
        <tr r="G123" s="3"/>
      </tp>
      <tp t="s">
        <v>Y</v>
        <stp/>
        <stp>##V3_BDPV12</stp>
        <stp>XS1271836600 Corp</stp>
        <stp>callable</stp>
        <stp>[regression 01 - interest pairs.xlsx]SEM!R129C7</stp>
        <tr r="G129" s="3"/>
      </tp>
      <tp t="s">
        <v>Y</v>
        <stp/>
        <stp>##V3_BDPV12</stp>
        <stp>XS1043552188 Corp</stp>
        <stp>callable</stp>
        <stp>[regression 01 - interest pairs.xlsx]SEM!R375C7</stp>
        <tr r="G375" s="3"/>
      </tp>
      <tp t="s">
        <v>Y</v>
        <stp/>
        <stp>##V3_BDPV12</stp>
        <stp>XS2035564629 Corp</stp>
        <stp>callable</stp>
        <stp>[regression 01 - interest pairs.xlsx]SEM!R117C7</stp>
        <tr r="G117" s="3"/>
      </tp>
      <tp t="s">
        <v>Y</v>
        <stp/>
        <stp>##V3_BDPV12</stp>
        <stp>CH0400441280 Corp</stp>
        <stp>callable</stp>
        <stp>[regression 01 - interest pairs.xlsx]SEM!R428C7</stp>
        <tr r="G428" s="3"/>
      </tp>
      <tp t="s">
        <v>Y</v>
        <stp/>
        <stp>##V3_BDPV12</stp>
        <stp>CH0331455318 Corp</stp>
        <stp>callable</stp>
        <stp>[regression 01 - interest pairs.xlsx]SEM!R386C7</stp>
        <tr r="G386" s="3"/>
      </tp>
      <tp t="e">
        <v>#N/A</v>
        <stp/>
        <stp>##V3_BDPV12</stp>
        <stp xml:space="preserve">USF1R15XK771_JP_REPO </stp>
        <stp>INDUSTRY_GROUP</stp>
        <stp>[regression 01 - interest pairs.xlsx]SEM!R213C6</stp>
        <tr r="F213" s="3"/>
      </tp>
      <tp t="e">
        <v>#N/A</v>
        <stp/>
        <stp>##V3_BDPV12</stp>
        <stp xml:space="preserve">XS1400626690_JP_REPO </stp>
        <stp>INDUSTRY_GROUP</stp>
        <stp>[regression 01 - interest pairs.xlsx]SEM!R272C6</stp>
        <tr r="F272" s="3"/>
      </tp>
      <tp t="s">
        <v>Y</v>
        <stp/>
        <stp>##V3_BDPV12</stp>
        <stp>USF22797RT78 Corp</stp>
        <stp>callable</stp>
        <stp>[regression 01 - interest pairs.xlsx]SEM!R344C7</stp>
        <tr r="G344" s="3"/>
      </tp>
      <tp t="e">
        <v>#N/A</v>
        <stp/>
        <stp>##V3_BDPV12</stp>
        <stp xml:space="preserve">XS1294342792_JP_REPO </stp>
        <stp>INDUSTRY_GROUP</stp>
        <stp>[regression 01 - interest pairs.xlsx]SEM!R267C6</stp>
        <tr r="F267" s="3"/>
      </tp>
      <tp t="e">
        <v>#N/A</v>
        <stp/>
        <stp>##V3_BDPV12</stp>
        <stp xml:space="preserve">XS1004874621_JP_REPO </stp>
        <stp>INDUSTRY_GROUP</stp>
        <stp>[regression 01 - interest pairs.xlsx]SEM!R196C6</stp>
        <tr r="F196" s="3"/>
      </tp>
      <tp t="e">
        <v>#N/A</v>
        <stp/>
        <stp>##V3_BDPV12</stp>
        <stp xml:space="preserve">XS2075938006_JP_REPO </stp>
        <stp>INDUSTRY_GROUP</stp>
        <stp>[regression 01 - interest pairs.xlsx]SEM!R261C6</stp>
        <tr r="F261" s="3"/>
      </tp>
      <tp t="e">
        <v>#N/A</v>
        <stp/>
        <stp>##V3_BDPV12</stp>
        <stp xml:space="preserve">XS2052321093_JP_REPO </stp>
        <stp>INDUSTRY_GROUP</stp>
        <stp>[regression 01 - interest pairs.xlsx]SEM!R316C6</stp>
        <tr r="F316" s="3"/>
      </tp>
      <tp t="e">
        <v>#N/A</v>
        <stp/>
        <stp>##V3_BDPV12</stp>
        <stp xml:space="preserve">XS1412711217_JP_REPO </stp>
        <stp>INDUSTRY_GROUP</stp>
        <stp>[regression 01 - interest pairs.xlsx]SEM!R244C6</stp>
        <tr r="F244" s="3"/>
      </tp>
      <tp t="e">
        <v>#N/A</v>
        <stp/>
        <stp>##V3_BDPV12</stp>
        <stp xml:space="preserve">XS1196714429_JP_REPO </stp>
        <stp>INDUSTRY_GROUP</stp>
        <stp>[regression 01 - interest pairs.xlsx]SEM!R286C6</stp>
        <tr r="F286" s="3"/>
      </tp>
      <tp t="e">
        <v>#N/A</v>
        <stp/>
        <stp>##V3_BDPV12</stp>
        <stp xml:space="preserve">XS1498442521_CS_REPO </stp>
        <stp>INDUSTRY_GROUP</stp>
        <stp>[regression 01 - interest pairs.xlsx]SEM!R330C6</stp>
        <tr r="F330" s="3"/>
      </tp>
      <tp t="e">
        <v>#N/A</v>
        <stp/>
        <stp>##V3_BDPV12</stp>
        <stp xml:space="preserve">XS1772374770_JP_REPO </stp>
        <stp>INDUSTRY_GROUP</stp>
        <stp>[regression 01 - interest pairs.xlsx]SEM!R221C6</stp>
        <tr r="F221" s="3"/>
      </tp>
      <tp t="e">
        <v>#N/A</v>
        <stp/>
        <stp>##V3_BDPV12</stp>
        <stp xml:space="preserve">ES0813211010_JP_REPO </stp>
        <stp>INDUSTRY_GROUP</stp>
        <stp>[regression 01 - interest pairs.xlsx]SEM!R207C6</stp>
        <tr r="F207" s="3"/>
      </tp>
      <tp t="e">
        <v>#N/A</v>
        <stp/>
        <stp>##V3_BDPV12</stp>
        <stp xml:space="preserve">FR0013381704_JP_REPO </stp>
        <stp>INDUSTRY_GROUP</stp>
        <stp>[regression 01 - interest pairs.xlsx]SEM!R211C6</stp>
        <tr r="F211" s="3"/>
      </tp>
      <tp t="e">
        <v>#N/A</v>
        <stp/>
        <stp>##V3_BDPV12</stp>
        <stp xml:space="preserve">XS1513062411_JP_REPO </stp>
        <stp>INDUSTRY_GROUP</stp>
        <stp>[regression 01 - interest pairs.xlsx]SEM!R263C6</stp>
        <tr r="F263" s="3"/>
      </tp>
      <tp t="e">
        <v>#N/A</v>
        <stp/>
        <stp>##V3_BDPV12</stp>
        <stp xml:space="preserve">FR0013330529_JP_REPO </stp>
        <stp>INDUSTRY_GROUP</stp>
        <stp>[regression 01 - interest pairs.xlsx]SEM!R303C6</stp>
        <tr r="F303" s="3"/>
      </tp>
      <tp t="e">
        <v>#N/A</v>
        <stp/>
        <stp>##V3_BDPV12</stp>
        <stp xml:space="preserve">XS0992293901_CS_REPO </stp>
        <stp>INDUSTRY_GROUP</stp>
        <stp>[regression 01 - interest pairs.xlsx]SEM!R336C6</stp>
        <tr r="F336" s="3"/>
      </tp>
      <tp t="e">
        <v>#N/A</v>
        <stp/>
        <stp>##V3_BDPV12</stp>
        <stp xml:space="preserve">XS0942082115_JP_REPO </stp>
        <stp>INDUSTRY_GROUP</stp>
        <stp>[regression 01 - interest pairs.xlsx]SEM!R307C6</stp>
        <tr r="F307" s="3"/>
      </tp>
      <tp t="s">
        <v>Y</v>
        <stp/>
        <stp>##V3_BDPV12</stp>
        <stp>US404280BP39 Corp</stp>
        <stp>callable</stp>
        <stp>[regression 01 - interest pairs.xlsx]SEM!R390C7</stp>
        <tr r="G390" s="3"/>
      </tp>
      <tp t="s">
        <v>Y</v>
        <stp/>
        <stp>##V3_BDPV12</stp>
        <stp>US780099CK11 Corp</stp>
        <stp>callable</stp>
        <stp>[regression 01 - interest pairs.xlsx]SEM!R379C7</stp>
        <tr r="G379" s="3"/>
      </tp>
      <tp t="s">
        <v>UBS GROUP</v>
        <stp/>
        <stp>##V3_BDPV12</stp>
        <stp>CH0400441280 Corp</stp>
        <stp>short_name</stp>
        <stp>[regression 01 - interest pairs.xlsx]SEM!R385C5</stp>
        <tr r="E385" s="3"/>
      </tp>
      <tp t="s">
        <v>Pharmaceuticals</v>
        <stp/>
        <stp>##V3_BDPV12</stp>
        <stp>XS2011260705 Corp</stp>
        <stp>INDUSTRY_GROUP</stp>
        <stp>[regression 01 - interest pairs.xlsx]main!R8C8</stp>
        <tr r="H8" s="1"/>
      </tp>
      <tp t="s">
        <v>Pharmaceuticals</v>
        <stp/>
        <stp>##V3_BDPV12</stp>
        <stp>DE000A11QR73 Corp</stp>
        <stp>INDUSTRY_GROUP</stp>
        <stp>[regression 01 - interest pairs.xlsx]main!R22C8</stp>
        <tr r="H22" s="1"/>
      </tp>
      <tp t="s">
        <v>Oil&amp;Gas</v>
        <stp/>
        <stp>##V3_BDPV12</stp>
        <stp>XS1207058733 Corp</stp>
        <stp>INDUSTRY_GROUP</stp>
        <stp>[regression 01 - interest pairs.xlsx]main!R27C8</stp>
        <tr r="H27" s="1"/>
      </tp>
      <tp t="s">
        <v>Chemicals</v>
        <stp/>
        <stp>##V3_BDPV12</stp>
        <stp>FR0013425170 Corp</stp>
        <stp>INDUSTRY_GROUP</stp>
        <stp>[regression 01 - interest pairs.xlsx]main!R14C8</stp>
        <tr r="H14" s="1"/>
      </tp>
      <tp t="s">
        <v>26/11/2024</v>
        <stp/>
        <stp>##V3_BDPV12</stp>
        <stp>FR0011360478 Corp</stp>
        <stp>final_maturity</stp>
        <stp>[regression 01 - interest pairs.xlsx]SEM!R37C9</stp>
        <tr r="I37" s="3"/>
      </tp>
      <tp t="s">
        <v>28/09/2037</v>
        <stp/>
        <stp>##V3_BDPV12</stp>
        <stp>FR0013284270 Corp</stp>
        <stp>final_maturity</stp>
        <stp>[regression 01 - interest pairs.xlsx]SEM!R33C9</stp>
        <tr r="I33" s="3"/>
      </tp>
      <tp t="s">
        <v>#N/A Field Not Applicable</v>
        <stp/>
        <stp>##V3_BDPV12</stp>
        <stp>UBM0 Comdty</stp>
        <stp>final_maturity</stp>
        <stp>[regression 01 - interest pairs.xlsx]SEM!R65C9</stp>
        <tr r="I65" s="3"/>
      </tp>
      <tp t="s">
        <v>#N/A Field Not Applicable</v>
        <stp/>
        <stp>##V3_BDPV12</stp>
        <stp>OEM0 Comdty</stp>
        <stp>final_maturity</stp>
        <stp>[regression 01 - interest pairs.xlsx]SEM!R45C9</stp>
        <tr r="I45" s="3"/>
      </tp>
      <tp t="s">
        <v>04/12/2069</v>
        <stp/>
        <stp>##V3_BDPV12</stp>
        <stp>FR0013464963 Corp</stp>
        <stp>final_maturity</stp>
        <stp>[regression 01 - interest pairs.xlsx]SEM!R23C9</stp>
        <tr r="I23" s="3"/>
      </tp>
      <tp t="s">
        <v>02/04/2026</v>
        <stp/>
        <stp>##V3_BDPV12</stp>
        <stp>CH0537261858 Corp</stp>
        <stp>final_maturity</stp>
        <stp>[regression 01 - interest pairs.xlsx]SEM!R71C9</stp>
        <tr r="I71" s="3"/>
      </tp>
      <tp t="s">
        <v>09/12/2021</v>
        <stp/>
        <stp>##V3_BDPV12</stp>
        <stp>XS1294342792 Corp</stp>
        <stp>nxt_call_dt</stp>
        <stp>[regression 01 - interest pairs.xlsx]main!R30C9</stp>
        <tr r="I30" s="1"/>
      </tp>
      <tp t="e">
        <v>#N/A</v>
        <stp/>
        <stp>##V3_BDPV12</stp>
        <stp xml:space="preserve">DE000A2YNZY4_JP_REPO </stp>
        <stp>INDUSTRY_GROUP</stp>
        <stp>[regression 01 - interest pairs.xlsx]SEM!R219C6</stp>
        <tr r="F219" s="3"/>
      </tp>
      <tp t="s">
        <v>Y</v>
        <stp/>
        <stp>##V3_BDPV12</stp>
        <stp>XS1720192696 Corp</stp>
        <stp>callable</stp>
        <stp>[regression 01 - interest pairs.xlsx]SEM!R141C7</stp>
        <tr r="G141" s="3"/>
      </tp>
      <tp t="s">
        <v>Y</v>
        <stp/>
        <stp>##V3_BDPV12</stp>
        <stp>XS1888179477 Corp</stp>
        <stp>callable</stp>
        <stp>[regression 01 - interest pairs.xlsx]SEM!R161C7</stp>
        <tr r="G161" s="3"/>
      </tp>
      <tp t="s">
        <v>Y</v>
        <stp/>
        <stp>##V3_BDPV12</stp>
        <stp>XS1713463559 Corp</stp>
        <stp>callable</stp>
        <stp>[regression 01 - interest pairs.xlsx]SEM!R121C7</stp>
        <tr r="G121" s="3"/>
      </tp>
      <tp t="s">
        <v>Y</v>
        <stp/>
        <stp>##V3_BDPV12</stp>
        <stp>XS1222591023 Corp</stp>
        <stp>callable</stp>
        <stp>[regression 01 - interest pairs.xlsx]SEM!R171C7</stp>
        <tr r="G171" s="3"/>
      </tp>
      <tp t="s">
        <v>Y</v>
        <stp/>
        <stp>##V3_BDPV12</stp>
        <stp>XS1323897725 Corp</stp>
        <stp>callable</stp>
        <stp>[regression 01 - interest pairs.xlsx]SEM!R146C7</stp>
        <tr r="G146" s="3"/>
      </tp>
      <tp t="s">
        <v>Y</v>
        <stp/>
        <stp>##V3_BDPV12</stp>
        <stp>XS1629774230 Corp</stp>
        <stp>callable</stp>
        <stp>[regression 01 - interest pairs.xlsx]SEM!R168C7</stp>
        <tr r="G168" s="3"/>
      </tp>
      <tp t="s">
        <v>Y</v>
        <stp/>
        <stp>##V3_BDPV12</stp>
        <stp>XS1222594472 Corp</stp>
        <stp>callable</stp>
        <stp>[regression 01 - interest pairs.xlsx]SEM!R100C7</stp>
        <tr r="G100" s="3"/>
      </tp>
      <tp t="s">
        <v>#N/A Field Not Applicable</v>
        <stp/>
        <stp>##V3_BDPV12</stp>
        <stp>US404280BP39 Corp</stp>
        <stp>final_maturity</stp>
        <stp>[regression 01 - interest pairs.xlsx]SEM!R390C9</stp>
        <tr r="I390" s="3"/>
      </tp>
      <tp t="s">
        <v>Y</v>
        <stp/>
        <stp>##V3_BDPV12</stp>
        <stp>ES0813211010 Corp</stp>
        <stp>callable</stp>
        <stp>[regression 01 - interest pairs.xlsx]SEM!R350C7</stp>
        <tr r="G350" s="3"/>
      </tp>
      <tp t="e">
        <v>#N/A</v>
        <stp/>
        <stp>##V3_BDPV12</stp>
        <stp xml:space="preserve">XS1120649584_JP_REPO </stp>
        <stp>INDUSTRY_GROUP</stp>
        <stp>[regression 01 - interest pairs.xlsx]SEM!R212C6</stp>
        <tr r="F212" s="3"/>
      </tp>
      <tp t="e">
        <v>#N/A</v>
        <stp/>
        <stp>##V3_BDPV12</stp>
        <stp xml:space="preserve">FR0013476595_JP_REPO </stp>
        <stp>INDUSTRY_GROUP</stp>
        <stp>[regression 01 - interest pairs.xlsx]SEM!R320C6</stp>
        <tr r="F320" s="3"/>
      </tp>
      <tp t="e">
        <v>#N/A</v>
        <stp/>
        <stp>##V3_BDPV12</stp>
        <stp xml:space="preserve">XS2010039548_JP_REPO </stp>
        <stp>INDUSTRY_GROUP</stp>
        <stp>[regression 01 - interest pairs.xlsx]SEM!R222C6</stp>
        <tr r="F222" s="3"/>
      </tp>
      <tp t="e">
        <v>#N/A</v>
        <stp/>
        <stp>##V3_BDPV12</stp>
        <stp xml:space="preserve">XS1501167164_JP_REPO </stp>
        <stp>INDUSTRY_GROUP</stp>
        <stp>[regression 01 - interest pairs.xlsx]SEM!R297C6</stp>
        <tr r="F297" s="3"/>
      </tp>
      <tp t="e">
        <v>#N/A</v>
        <stp/>
        <stp>##V3_BDPV12</stp>
        <stp xml:space="preserve">XS2010037765_CS_REPO </stp>
        <stp>INDUSTRY_GROUP</stp>
        <stp>[regression 01 - interest pairs.xlsx]SEM!R249C6</stp>
        <tr r="F249" s="3"/>
      </tp>
      <tp t="e">
        <v>#N/A</v>
        <stp/>
        <stp>##V3_BDPV12</stp>
        <stp xml:space="preserve">XS1152338072_JP_REPO </stp>
        <stp>INDUSTRY_GROUP</stp>
        <stp>[regression 01 - interest pairs.xlsx]SEM!R265C6</stp>
        <tr r="F265" s="3"/>
      </tp>
      <tp t="e">
        <v>#N/A</v>
        <stp/>
        <stp>##V3_BDPV12</stp>
        <stp xml:space="preserve">FR0013428513_JP_REPO </stp>
        <stp>INDUSTRY_GROUP</stp>
        <stp>[regression 01 - interest pairs.xlsx]SEM!R240C6</stp>
        <tr r="F240" s="3"/>
      </tp>
      <tp t="e">
        <v>#N/A</v>
        <stp/>
        <stp>##V3_BDPV12</stp>
        <stp xml:space="preserve">FR0013330529_CS_REPO </stp>
        <stp>INDUSTRY_GROUP</stp>
        <stp>[regression 01 - interest pairs.xlsx]SEM!R339C6</stp>
        <tr r="F339" s="3"/>
      </tp>
      <tp t="s">
        <v>Y</v>
        <stp/>
        <stp>##V3_BDPV12</stp>
        <stp>USF84914CU62 Corp</stp>
        <stp>callable</stp>
        <stp>[regression 01 - interest pairs.xlsx]SEM!R424C7</stp>
        <tr r="G424" s="3"/>
      </tp>
      <tp t="s">
        <v>Y</v>
        <stp/>
        <stp>##V3_BDPV12</stp>
        <stp>USQ12441AA19 Corp</stp>
        <stp>callable</stp>
        <stp>[regression 01 - interest pairs.xlsx]SEM!R103C7</stp>
        <tr r="G103" s="3"/>
      </tp>
      <tp t="s">
        <v>UBS GROUP</v>
        <stp/>
        <stp>##V3_BDPV12</stp>
        <stp>CH0331455318 Corp</stp>
        <stp>short_name</stp>
        <stp>[regression 01 - interest pairs.xlsx]SEM!R386C5</stp>
        <tr r="E386" s="3"/>
      </tp>
      <tp t="s">
        <v>Oil&amp;Gas</v>
        <stp/>
        <stp>##V3_BDPV12</stp>
        <stp>XS1713462403 Corp</stp>
        <stp>INDUSTRY_GROUP</stp>
        <stp>[regression 01 - interest pairs.xlsx]main!R33C8</stp>
        <tr r="H33" s="1"/>
      </tp>
      <tp t="s">
        <v>Pharmaceuticals</v>
        <stp/>
        <stp>##V3_BDPV12</stp>
        <stp>XS2077670342 Corp</stp>
        <stp>INDUSTRY_GROUP</stp>
        <stp>[regression 01 - interest pairs.xlsx]main!R20C8</stp>
        <tr r="H20" s="1"/>
      </tp>
      <tp>
        <v>301.21660391151482</v>
        <stp/>
        <stp>##V3_BDPV12</stp>
        <stp>XS1323897725 Corp</stp>
        <stp>z_sprd_mid</stp>
        <stp>[regression 01 - interest pairs.xlsx]main!R17C11</stp>
        <tr r="K17" s="1"/>
      </tp>
      <tp>
        <v>144.15493600670453</v>
        <stp/>
        <stp>##V3_BDPV12</stp>
        <stp>XS1294342792 Corp</stp>
        <stp>z_sprd_mid</stp>
        <stp>[regression 01 - interest pairs.xlsx]main!R30C11</stp>
        <tr r="K30" s="1"/>
      </tp>
      <tp t="s">
        <v>01/09/2026</v>
        <stp/>
        <stp>##V3_BDPV12</stp>
        <stp>CH0336602930 Corp</stp>
        <stp>final_maturity</stp>
        <stp>[regression 01 - interest pairs.xlsx]SEM!R91C9</stp>
        <tr r="I91" s="3"/>
      </tp>
      <tp t="s">
        <v>09/12/2025</v>
        <stp/>
        <stp>##V3_BDPV12</stp>
        <stp>XS1294343337 Corp</stp>
        <stp>nxt_call_dt</stp>
        <stp>[regression 01 - interest pairs.xlsx]main!R29C9</stp>
        <tr r="I29" s="1"/>
      </tp>
      <tp t="s">
        <v>Y</v>
        <stp/>
        <stp>##V3_BDPV12</stp>
        <stp>XS1205618470 Corp</stp>
        <stp>callable</stp>
        <stp>[regression 01 - interest pairs.xlsx]SEM!R159C7</stp>
        <tr r="G159" s="3"/>
      </tp>
      <tp t="s">
        <v>Y</v>
        <stp/>
        <stp>##V3_BDPV12</stp>
        <stp>XS1998799792 Corp</stp>
        <stp>callable</stp>
        <stp>[regression 01 - interest pairs.xlsx]SEM!R348C7</stp>
        <tr r="G348" s="3"/>
      </tp>
      <tp t="s">
        <v>Y</v>
        <stp/>
        <stp>##V3_BDPV12</stp>
        <stp>XS1413581205 Corp</stp>
        <stp>callable</stp>
        <stp>[regression 01 - interest pairs.xlsx]SEM!R183C7</stp>
        <tr r="G183" s="3"/>
      </tp>
      <tp t="s">
        <v>Y</v>
        <stp/>
        <stp>##V3_BDPV12</stp>
        <stp>XS1043545059 Corp</stp>
        <stp>callable</stp>
        <stp>[regression 01 - interest pairs.xlsx]SEM!R417C7</stp>
        <tr r="G417" s="3"/>
      </tp>
      <tp t="s">
        <v>#N/A Invalid Security</v>
        <stp/>
        <stp>##V3_BDPV12</stp>
        <stp xml:space="preserve">EURUSD CASH </stp>
        <stp>nxt_call_dt</stp>
        <stp>[regression 01 - interest pairs.xlsx]SEM!R406C8</stp>
        <tr r="H406" s="3"/>
      </tp>
      <tp t="s">
        <v>Y</v>
        <stp/>
        <stp>##V3_BDPV12</stp>
        <stp>XS2056371334 Corp</stp>
        <stp>callable</stp>
        <stp>[regression 01 - interest pairs.xlsx]SEM!R149C7</stp>
        <tr r="G149" s="3"/>
      </tp>
      <tp t="s">
        <v>Y</v>
        <stp/>
        <stp>##V3_BDPV12</stp>
        <stp>XS1877860533 Corp</stp>
        <stp>callable</stp>
        <stp>[regression 01 - interest pairs.xlsx]SEM!R377C7</stp>
        <tr r="G377" s="3"/>
      </tp>
      <tp t="s">
        <v>#N/A Field Not Applicable</v>
        <stp/>
        <stp>##V3_BDPV12</stp>
        <stp>US404280AT69 Corp</stp>
        <stp>final_maturity</stp>
        <stp>[regression 01 - interest pairs.xlsx]SEM!R367C9</stp>
        <tr r="I367" s="3"/>
      </tp>
      <tp t="s">
        <v>04/04/2079</v>
        <stp/>
        <stp>##V3_BDPV12</stp>
        <stp>US92857WBQ24 Corp</stp>
        <stp>final_maturity</stp>
        <stp>[regression 01 - interest pairs.xlsx]SEM!R165C9</stp>
        <tr r="I165" s="3"/>
      </tp>
      <tp t="e">
        <v>#N/A</v>
        <stp/>
        <stp>##V3_BDPV12</stp>
        <stp xml:space="preserve">TRS1EUR_LIN </stp>
        <stp>callable</stp>
        <stp>[regression 01 - interest pairs.xlsx]SEM!R156C7</stp>
        <tr r="G156" s="3"/>
      </tp>
      <tp t="s">
        <v>#N/A Field Not Applicable</v>
        <stp/>
        <stp>##V3_BDPV12</stp>
        <stp>US404280AS86 Corp</stp>
        <stp>final_maturity</stp>
        <stp>[regression 01 - interest pairs.xlsx]SEM!R410C9</stp>
        <tr r="I410" s="3"/>
      </tp>
      <tp t="s">
        <v>Y</v>
        <stp/>
        <stp>##V3_BDPV12</stp>
        <stp>PTEDPKOM0034 Corp</stp>
        <stp>callable</stp>
        <stp>[regression 01 - interest pairs.xlsx]SEM!R116C7</stp>
        <tr r="G116" s="3"/>
      </tp>
      <tp t="s">
        <v>Y</v>
        <stp/>
        <stp>##V3_BDPV12</stp>
        <stp>PTEDPLOM0017 Corp</stp>
        <stp>callable</stp>
        <stp>[regression 01 - interest pairs.xlsx]SEM!R115C7</stp>
        <tr r="G115" s="3"/>
      </tp>
      <tp t="e">
        <v>#N/A</v>
        <stp/>
        <stp>##V3_BDPV12</stp>
        <stp xml:space="preserve">XS1425367494_JP_REPO </stp>
        <stp>INDUSTRY_GROUP</stp>
        <stp>[regression 01 - interest pairs.xlsx]SEM!R247C6</stp>
        <tr r="F247" s="3"/>
      </tp>
      <tp t="e">
        <v>#N/A</v>
        <stp/>
        <stp>##V3_BDPV12</stp>
        <stp xml:space="preserve">XS1720192696_JP_REPO </stp>
        <stp>INDUSTRY_GROUP</stp>
        <stp>[regression 01 - interest pairs.xlsx]SEM!R270C6</stp>
        <tr r="F270" s="3"/>
      </tp>
      <tp t="e">
        <v>#N/A</v>
        <stp/>
        <stp>##V3_BDPV12</stp>
        <stp xml:space="preserve">XS1960678412_JP_REPO </stp>
        <stp>INDUSTRY_GROUP</stp>
        <stp>[regression 01 - interest pairs.xlsx]SEM!R262C6</stp>
        <tr r="F262" s="3"/>
      </tp>
      <tp t="e">
        <v>#N/A</v>
        <stp/>
        <stp>##V3_BDPV12</stp>
        <stp xml:space="preserve">XS2010037765_JP_REPO </stp>
        <stp>INDUSTRY_GROUP</stp>
        <stp>[regression 01 - interest pairs.xlsx]SEM!R251C6</stp>
        <tr r="F251" s="3"/>
      </tp>
      <tp t="e">
        <v>#N/A</v>
        <stp/>
        <stp>##V3_BDPV12</stp>
        <stp xml:space="preserve">XS2046625765_JP_REPO </stp>
        <stp>INDUSTRY_GROUP</stp>
        <stp>[regression 01 - interest pairs.xlsx]SEM!R287C6</stp>
        <tr r="F287" s="3"/>
      </tp>
      <tp t="s">
        <v>#N/A Field Not Applicable</v>
        <stp/>
        <stp>##V3_BDPV12</stp>
        <stp>USH3698DBZ62 Corp</stp>
        <stp>final_maturity</stp>
        <stp>[regression 01 - interest pairs.xlsx]SEM!R403C9</stp>
        <tr r="I403" s="3"/>
      </tp>
      <tp t="s">
        <v>Mining</v>
        <stp/>
        <stp>##V3_BDPV12</stp>
        <stp>XS1309436910 Corp</stp>
        <stp>INDUSTRY_GROUP</stp>
        <stp>[regression 01 - interest pairs.xlsx]main!R45C8</stp>
        <tr r="H45" s="1"/>
      </tp>
      <tp t="s">
        <v>Oil&amp;Gas</v>
        <stp/>
        <stp>##V3_BDPV12</stp>
        <stp>XS1294343337 Corp</stp>
        <stp>INDUSTRY_GROUP</stp>
        <stp>[regression 01 - interest pairs.xlsx]main!R32C8</stp>
        <tr r="H32" s="1"/>
      </tp>
      <tp t="s">
        <v>Oil&amp;Gas</v>
        <stp/>
        <stp>##V3_BDPV12</stp>
        <stp>XS1207058733 Corp</stp>
        <stp>INDUSTRY_GROUP</stp>
        <stp>[regression 01 - interest pairs.xlsx]main!R25C8</stp>
        <tr r="H25" s="1"/>
      </tp>
      <tp t="s">
        <v>EDP SA</v>
        <stp/>
        <stp>##V3_BDPV12</stp>
        <stp>PTEDPNOM0015 Corp</stp>
        <stp>short_name</stp>
        <stp>[regression 01 - interest pairs.xlsx]SEM!R72C5</stp>
        <tr r="E72" s="3"/>
      </tp>
      <tp t="s">
        <v>26/04/2030</v>
        <stp/>
        <stp>##V3_BDPV12</stp>
        <stp>FR0010891317 Corp</stp>
        <stp>final_maturity</stp>
        <stp>[regression 01 - interest pairs.xlsx]SEM!R24C9</stp>
        <tr r="I24" s="3"/>
      </tp>
      <tp t="s">
        <v>24/10/2041</v>
        <stp/>
        <stp>##V3_BDPV12</stp>
        <stp>FR0013455821 Corp</stp>
        <stp>final_maturity</stp>
        <stp>[regression 01 - interest pairs.xlsx]SEM!R30C9</stp>
        <tr r="I30" s="3"/>
      </tp>
      <tp t="s">
        <v>02/04/2026</v>
        <stp/>
        <stp>##V3_BDPV12</stp>
        <stp>CH0537261858 Corp</stp>
        <stp>final_maturity</stp>
        <stp>[regression 01 - interest pairs.xlsx]SEM!R13C9</stp>
        <tr r="I13" s="3"/>
      </tp>
      <tp t="s">
        <v>Y</v>
        <stp/>
        <stp>##V3_BDPV12</stp>
        <stp>XS1405763019 Corp</stp>
        <stp>callable</stp>
        <stp>[regression 01 - interest pairs.xlsx]SEM!R130C7</stp>
        <tr r="G130" s="3"/>
      </tp>
      <tp t="e">
        <v>#N/A</v>
        <stp/>
        <stp>##V3_BDPV12</stp>
        <stp xml:space="preserve">USF1R15XK367_JP_REPO </stp>
        <stp>INDUSTRY_GROUP</stp>
        <stp>[regression 01 - interest pairs.xlsx]SEM!R214C6</stp>
        <tr r="F214" s="3"/>
      </tp>
      <tp t="s">
        <v>EURO FX CURR FUT  Jun20</v>
        <stp/>
        <stp>##V3_BDPV12</stp>
        <stp>ECM0 Curncy</stp>
        <stp>short_name</stp>
        <stp>[regression 01 - interest pairs.xlsx]SEM!R324C5</stp>
        <tr r="E324" s="3"/>
      </tp>
      <tp t="e">
        <v>#N/A</v>
        <stp/>
        <stp>##V3_BDPV12</stp>
        <stp xml:space="preserve">XS2078735433_JP_REPO </stp>
        <stp>INDUSTRY_GROUP</stp>
        <stp>[regression 01 - interest pairs.xlsx]SEM!R275C6</stp>
        <tr r="F275" s="3"/>
      </tp>
      <tp t="e">
        <v>#N/A</v>
        <stp/>
        <stp>##V3_BDPV12</stp>
        <stp xml:space="preserve">XS1413581205_JP_REPO </stp>
        <stp>INDUSTRY_GROUP</stp>
        <stp>[regression 01 - interest pairs.xlsx]SEM!R298C6</stp>
        <tr r="F298" s="3"/>
      </tp>
      <tp t="s">
        <v>Y</v>
        <stp/>
        <stp>##V3_BDPV12</stp>
        <stp>US404280BL25 Corp</stp>
        <stp>callable</stp>
        <stp>[regression 01 - interest pairs.xlsx]SEM!R411C7</stp>
        <tr r="G411" s="3"/>
      </tp>
      <tp t="s">
        <v>UBS GROUP</v>
        <stp/>
        <stp>##V3_BDPV12</stp>
        <stp>CH0400441280 Corp</stp>
        <stp>short_name</stp>
        <stp>[regression 01 - interest pairs.xlsx]SEM!R428C5</stp>
        <tr r="E428" s="3"/>
      </tp>
      <tp t="s">
        <v>Y</v>
        <stp/>
        <stp>##V3_BDPV12</stp>
        <stp>US539439AU36 Corp</stp>
        <stp>callable</stp>
        <stp>[regression 01 - interest pairs.xlsx]SEM!R418C7</stp>
        <tr r="G418" s="3"/>
      </tp>
      <tp t="s">
        <v>Oil&amp;Gas</v>
        <stp/>
        <stp>##V3_BDPV12</stp>
        <stp>XS1195202822 Corp</stp>
        <stp>INDUSTRY_GROUP</stp>
        <stp>[regression 01 - interest pairs.xlsx]main!R37C8</stp>
        <tr r="H37" s="1"/>
      </tp>
      <tp>
        <v>254.93587354974497</v>
        <stp/>
        <stp>##V3_BDPV12</stp>
        <stp>XS1713462403 Corp</stp>
        <stp>z_sprd_mid</stp>
        <stp>[regression 01 - interest pairs.xlsx]main!R34C11</stp>
        <tr r="K34" s="1"/>
      </tp>
      <tp>
        <v>254.93587354974497</v>
        <stp/>
        <stp>##V3_BDPV12</stp>
        <stp>XS1713462403 Corp</stp>
        <stp>z_sprd_mid</stp>
        <stp>[regression 01 - interest pairs.xlsx]main!R33C11</stp>
        <tr r="K33" s="1"/>
      </tp>
      <tp t="s">
        <v>#N/A Field Not Applicable</v>
        <stp/>
        <stp>##V3_BDPV12</stp>
        <stp>OEM0 Comdty</stp>
        <stp>final_maturity</stp>
        <stp>[regression 01 - interest pairs.xlsx]SEM!R88C9</stp>
        <tr r="I88" s="3"/>
      </tp>
      <tp t="s">
        <v>05/05/2023</v>
        <stp/>
        <stp>##V3_BDPV12</stp>
        <stp>XS1501167164 Corp</stp>
        <stp>nxt_call_dt</stp>
        <stp>[regression 01 - interest pairs.xlsx]main!R40C9</stp>
        <tr r="I40" s="1"/>
      </tp>
      <tp t="s">
        <v>04/04/2024</v>
        <stp/>
        <stp>##V3_BDPV12</stp>
        <stp>XS1974787480 Corp</stp>
        <stp>nxt_call_dt</stp>
        <stp>[regression 01 - interest pairs.xlsx]main!R38C9</stp>
        <tr r="I38" s="1"/>
      </tp>
      <tp t="s">
        <v>26/02/2025</v>
        <stp/>
        <stp>##V3_BDPV12</stp>
        <stp>XS1195202822 Corp</stp>
        <stp>nxt_call_dt</stp>
        <stp>[regression 01 - interest pairs.xlsx]main!R37C9</stp>
        <tr r="I37" s="1"/>
      </tp>
      <tp t="s">
        <v>19/03/2024</v>
        <stp/>
        <stp>##V3_BDPV12</stp>
        <stp>XS1713462403 Corp</stp>
        <stp>nxt_call_dt</stp>
        <stp>[regression 01 - interest pairs.xlsx]main!R33C9</stp>
        <tr r="I33" s="1"/>
      </tp>
      <tp t="s">
        <v>Y</v>
        <stp/>
        <stp>##V3_BDPV12</stp>
        <stp>XS1888180640 Corp</stp>
        <stp>callable</stp>
        <stp>[regression 01 - interest pairs.xlsx]SEM!R164C7</stp>
        <tr r="G164" s="3"/>
      </tp>
      <tp t="s">
        <v>Y</v>
        <stp/>
        <stp>##V3_BDPV12</stp>
        <stp>XS1888180996 Corp</stp>
        <stp>callable</stp>
        <stp>[regression 01 - interest pairs.xlsx]SEM!R162C7</stp>
        <tr r="G162" s="3"/>
      </tp>
      <tp t="s">
        <v>Y</v>
        <stp/>
        <stp>##V3_BDPV12</stp>
        <stp>XS1216019585 Corp</stp>
        <stp>callable</stp>
        <stp>[regression 01 - interest pairs.xlsx]SEM!R172C7</stp>
        <tr r="G172" s="3"/>
      </tp>
      <tp t="e">
        <v>#N/A</v>
        <stp/>
        <stp>##V3_BDPV12</stp>
        <stp xml:space="preserve">US92857WBQ24_JP_REPO </stp>
        <stp>callable</stp>
        <stp>[regression 01 - interest pairs.xlsx]SEM!R313C7</stp>
        <tr r="G313" s="3"/>
      </tp>
      <tp t="s">
        <v>Y</v>
        <stp/>
        <stp>##V3_BDPV12</stp>
        <stp>XS0992293901 Corp</stp>
        <stp>callable</stp>
        <stp>[regression 01 - interest pairs.xlsx]SEM!R145C7</stp>
        <tr r="G145" s="3"/>
      </tp>
      <tp t="s">
        <v>Y</v>
        <stp/>
        <stp>##V3_BDPV12</stp>
        <stp>XS1498442521 Corp</stp>
        <stp>callable</stp>
        <stp>[regression 01 - interest pairs.xlsx]SEM!R175C7</stp>
        <tr r="G175" s="3"/>
      </tp>
      <tp t="s">
        <v>Y</v>
        <stp/>
        <stp>##V3_BDPV12</stp>
        <stp>XS1150673892 Corp</stp>
        <stp>callable</stp>
        <stp>[regression 01 - interest pairs.xlsx]SEM!R160C7</stp>
        <tr r="G160" s="3"/>
      </tp>
      <tp t="s">
        <v>Y</v>
        <stp/>
        <stp>##V3_BDPV12</stp>
        <stp>XS1501167164 Corp</stp>
        <stp>callable</stp>
        <stp>[regression 01 - interest pairs.xlsx]SEM!R153C7</stp>
        <tr r="G153" s="3"/>
      </tp>
      <tp t="s">
        <v>Y</v>
        <stp/>
        <stp>##V3_BDPV12</stp>
        <stp>FR0013447877 Corp</stp>
        <stp>callable</stp>
        <stp>[regression 01 - interest pairs.xlsx]SEM!R137C7</stp>
        <tr r="G137" s="3"/>
      </tp>
      <tp t="s">
        <v>#N/A Field Not Applicable</v>
        <stp/>
        <stp>##V3_BDPV12</stp>
        <stp>US404280AT69 Corp</stp>
        <stp>final_maturity</stp>
        <stp>[regression 01 - interest pairs.xlsx]SEM!R409C9</stp>
        <tr r="I409" s="3"/>
      </tp>
      <tp t="s">
        <v>Y</v>
        <stp/>
        <stp>##V3_BDPV12</stp>
        <stp>FR0013292828 Corp</stp>
        <stp>callable</stp>
        <stp>[regression 01 - interest pairs.xlsx]SEM!R105C7</stp>
        <tr r="G105" s="3"/>
      </tp>
      <tp t="e">
        <v>#N/A</v>
        <stp/>
        <stp>##V3_BDPV12</stp>
        <stp xml:space="preserve">XS1216019585_CS_REPO </stp>
        <stp>INDUSTRY_GROUP</stp>
        <stp>[regression 01 - interest pairs.xlsx]SEM!R342C6</stp>
        <tr r="F342" s="3"/>
      </tp>
      <tp t="e">
        <v>#N/A</v>
        <stp/>
        <stp>##V3_BDPV12</stp>
        <stp xml:space="preserve">FR0013365285_JP_REPO </stp>
        <stp>INDUSTRY_GROUP</stp>
        <stp>[regression 01 - interest pairs.xlsx]SEM!R238C6</stp>
        <tr r="F238" s="3"/>
      </tp>
      <tp t="e">
        <v>#N/A</v>
        <stp/>
        <stp>##V3_BDPV12</stp>
        <stp xml:space="preserve">XS1693818525_CS_REPO </stp>
        <stp>INDUSTRY_GROUP</stp>
        <stp>[regression 01 - interest pairs.xlsx]SEM!R337C6</stp>
        <tr r="F337" s="3"/>
      </tp>
      <tp t="e">
        <v>#N/A</v>
        <stp/>
        <stp>##V3_BDPV12</stp>
        <stp xml:space="preserve">XS1597324950_JP_REPO </stp>
        <stp>INDUSTRY_GROUP</stp>
        <stp>[regression 01 - interest pairs.xlsx]SEM!R246C6</stp>
        <tr r="F246" s="3"/>
      </tp>
      <tp t="e">
        <v>#N/A</v>
        <stp/>
        <stp>##V3_BDPV12</stp>
        <stp xml:space="preserve">XS0992293901_JP_REPO </stp>
        <stp>INDUSTRY_GROUP</stp>
        <stp>[regression 01 - interest pairs.xlsx]SEM!R283C6</stp>
        <tr r="F283" s="3"/>
      </tp>
      <tp t="e">
        <v>#N/A</v>
        <stp/>
        <stp>##V3_BDPV12</stp>
        <stp xml:space="preserve">XS1969600748_JP_REPO </stp>
        <stp>INDUSTRY_GROUP</stp>
        <stp>[regression 01 - interest pairs.xlsx]SEM!R216C6</stp>
        <tr r="F216" s="3"/>
      </tp>
      <tp t="s">
        <v>#N/A Field Not Applicable</v>
        <stp/>
        <stp>##V3_BDPV12</stp>
        <stp>USH3698DCV40 Corp</stp>
        <stp>final_maturity</stp>
        <stp>[regression 01 - interest pairs.xlsx]SEM!R401C9</stp>
        <tr r="I401" s="3"/>
      </tp>
      <tp t="s">
        <v>Y</v>
        <stp/>
        <stp>##V3_BDPV12</stp>
        <stp>US456837AR44 Corp</stp>
        <stp>callable</stp>
        <stp>[regression 01 - interest pairs.xlsx]SEM!R413C7</stp>
        <tr r="G413" s="3"/>
      </tp>
      <tp t="s">
        <v>Y</v>
        <stp/>
        <stp>##V3_BDPV12</stp>
        <stp>USQ12441AB91 Corp</stp>
        <stp>callable</stp>
        <stp>[regression 01 - interest pairs.xlsx]SEM!R104C7</stp>
        <tr r="G104" s="3"/>
      </tp>
      <tp t="s">
        <v>Oil&amp;Gas</v>
        <stp/>
        <stp>##V3_BDPV12</stp>
        <stp>XS1501166869 Corp</stp>
        <stp>INDUSTRY_GROUP</stp>
        <stp>[regression 01 - interest pairs.xlsx]main!R42C8</stp>
        <tr r="H42" s="1"/>
      </tp>
      <tp>
        <v>104.45504253454656</v>
        <stp/>
        <stp>##V3_BDPV12</stp>
        <stp>XS1413581205 Corp</stp>
        <stp>z_sprd_mid</stp>
        <stp>[regression 01 - interest pairs.xlsx]main!R41C11</stp>
        <tr r="K41" s="1"/>
      </tp>
      <tp>
        <v>250.50148458117917</v>
        <stp/>
        <stp>##V3_BDPV12</stp>
        <stp>XS2077670003 Corp</stp>
        <stp>z_sprd_mid</stp>
        <stp>[regression 01 - interest pairs.xlsx]main!R21C11</stp>
        <tr r="K21" s="1"/>
      </tp>
      <tp>
        <v>171.8055861854223</v>
        <stp/>
        <stp>##V3_BDPV12</stp>
        <stp>XS1309436910 Corp</stp>
        <stp>z_sprd_mid</stp>
        <stp>[regression 01 - interest pairs.xlsx]main!R45C11</stp>
        <tr r="K45" s="1"/>
      </tp>
      <tp t="s">
        <v>#N/A Field Not Applicable</v>
        <stp/>
        <stp>##V3_BDPV12</stp>
        <stp>RXM0 Comdty</stp>
        <stp>final_maturity</stp>
        <stp>[regression 01 - interest pairs.xlsx]SEM!R89C9</stp>
        <tr r="I89" s="3"/>
      </tp>
      <tp t="s">
        <v>25/03/2025</v>
        <stp/>
        <stp>##V3_BDPV12</stp>
        <stp>XS1207058733 Corp</stp>
        <stp>nxt_call_dt</stp>
        <stp>[regression 01 - interest pairs.xlsx]main!R25C9</stp>
        <tr r="I25" s="1"/>
      </tp>
      <tp t="s">
        <v>04/04/2024</v>
        <stp/>
        <stp>##V3_BDPV12</stp>
        <stp>XS1974787480 Corp</stp>
        <stp>nxt_call_dt</stp>
        <stp>[regression 01 - interest pairs.xlsx]main!R39C9</stp>
        <tr r="I39" s="1"/>
      </tp>
      <tp t="s">
        <v>17/06/2024</v>
        <stp/>
        <stp>##V3_BDPV12</stp>
        <stp>FR0013425170 Corp</stp>
        <stp>nxt_call_dt</stp>
        <stp>[regression 01 - interest pairs.xlsx]main!R14C9</stp>
        <tr r="I14" s="1"/>
      </tp>
      <tp t="e">
        <v>#N/A</v>
        <stp/>
        <stp>##V3_BDPV12</stp>
        <stp xml:space="preserve">USF2893TAF33_JP_REPO </stp>
        <stp>callable</stp>
        <stp>[regression 01 - interest pairs.xlsx]SEM!R226C7</stp>
        <tr r="G226" s="3"/>
      </tp>
      <tp t="s">
        <v>Y</v>
        <stp/>
        <stp>##V3_BDPV12</stp>
        <stp>XS2024502960 Corp</stp>
        <stp>callable</stp>
        <stp>[regression 01 - interest pairs.xlsx]SEM!R355C7</stp>
        <tr r="G355" s="3"/>
      </tp>
      <tp t="s">
        <v>Y</v>
        <stp/>
        <stp>##V3_BDPV12</stp>
        <stp>XS1961057780 Corp</stp>
        <stp>callable</stp>
        <stp>[regression 01 - interest pairs.xlsx]SEM!R359C7</stp>
        <tr r="G359" s="3"/>
      </tp>
      <tp t="s">
        <v>Y</v>
        <stp/>
        <stp>##V3_BDPV12</stp>
        <stp>XS1028597315 Corp</stp>
        <stp>callable</stp>
        <stp>[regression 01 - interest pairs.xlsx]SEM!R139C7</stp>
        <tr r="G139" s="3"/>
      </tp>
      <tp t="s">
        <v>Y</v>
        <stp/>
        <stp>##V3_BDPV12</stp>
        <stp>CH0400441280 Corp</stp>
        <stp>callable</stp>
        <stp>[regression 01 - interest pairs.xlsx]SEM!R385C7</stp>
        <tr r="G385" s="3"/>
      </tp>
      <tp t="e">
        <v>#N/A</v>
        <stp/>
        <stp>##V3_BDPV12</stp>
        <stp xml:space="preserve">XS1043552188_JP_REPO </stp>
        <stp>INDUSTRY_GROUP</stp>
        <stp>[regression 01 - interest pairs.xlsx]SEM!R259C6</stp>
        <tr r="F259" s="3"/>
      </tp>
      <tp t="e">
        <v>#N/A</v>
        <stp/>
        <stp>##V3_BDPV12</stp>
        <stp xml:space="preserve">XS2020670936_JP_REPO </stp>
        <stp>INDUSTRY_GROUP</stp>
        <stp>[regression 01 - interest pairs.xlsx]SEM!R322C6</stp>
        <tr r="F322" s="3"/>
      </tp>
      <tp t="s">
        <v>#N/A Field Not Applicable</v>
        <stp/>
        <stp>##V3_BDPV12</stp>
        <stp>USH4209UAT37 Corp</stp>
        <stp>final_maturity</stp>
        <stp>[regression 01 - interest pairs.xlsx]SEM!R429C9</stp>
        <tr r="I429" s="3"/>
      </tp>
      <tp t="s">
        <v>#N/A Field Not Applicable</v>
        <stp/>
        <stp>##V3_BDPV12</stp>
        <stp>USF84914CU62 Corp</stp>
        <stp>final_maturity</stp>
        <stp>[regression 01 - interest pairs.xlsx]SEM!R381C9</stp>
        <tr r="I381" s="3"/>
      </tp>
      <tp t="e">
        <v>#N/A</v>
        <stp/>
        <stp>##V3_BDPV12</stp>
        <stp xml:space="preserve">XS2014382845_JP_REPO </stp>
        <stp>INDUSTRY_GROUP</stp>
        <stp>[regression 01 - interest pairs.xlsx]SEM!R197C6</stp>
        <tr r="F197" s="3"/>
      </tp>
      <tp t="e">
        <v>#N/A</v>
        <stp/>
        <stp>##V3_BDPV12</stp>
        <stp xml:space="preserve">XS1254119750_JP_REPO </stp>
        <stp>INDUSTRY_GROUP</stp>
        <stp>[regression 01 - interest pairs.xlsx]SEM!R278C6</stp>
        <tr r="F278" s="3"/>
      </tp>
      <tp t="s">
        <v>#N/A Field Not Applicable</v>
        <stp/>
        <stp>##V3_BDPV12</stp>
        <stp>USF8586CRW49 Corp</stp>
        <stp>final_maturity</stp>
        <stp>[regression 01 - interest pairs.xlsx]SEM!R382C9</stp>
        <tr r="I382" s="3"/>
      </tp>
      <tp t="s">
        <v>Y</v>
        <stp/>
        <stp>##V3_BDPV12</stp>
        <stp>US404280AS86 Corp</stp>
        <stp>callable</stp>
        <stp>[regression 01 - interest pairs.xlsx]SEM!R410C7</stp>
        <tr r="G410" s="3"/>
      </tp>
      <tp t="s">
        <v>Y</v>
        <stp/>
        <stp>##V3_BDPV12</stp>
        <stp>US456837AE31 Corp</stp>
        <stp>callable</stp>
        <stp>[regression 01 - interest pairs.xlsx]SEM!R415C7</stp>
        <tr r="G415" s="3"/>
      </tp>
      <tp t="s">
        <v>Y</v>
        <stp/>
        <stp>##V3_BDPV12</stp>
        <stp>US404280BN80 Corp</stp>
        <stp>callable</stp>
        <stp>[regression 01 - interest pairs.xlsx]SEM!R366C7</stp>
        <tr r="G366" s="3"/>
      </tp>
      <tp t="e">
        <v>#N/A</v>
        <stp/>
        <stp>##V3_BDPV12</stp>
        <stp xml:space="preserve">TRS1EUR_LIN </stp>
        <stp>nxt_call_dt</stp>
        <stp>[regression 01 - interest pairs.xlsx]SEM!R156C8</stp>
        <tr r="H156" s="3"/>
      </tp>
      <tp t="s">
        <v>Oil&amp;Gas</v>
        <stp/>
        <stp>##V3_BDPV12</stp>
        <stp>XS1974787480 Corp</stp>
        <stp>INDUSTRY_GROUP</stp>
        <stp>[regression 01 - interest pairs.xlsx]main!R38C8</stp>
        <tr r="H38" s="1"/>
      </tp>
      <tp t="s">
        <v>Oil&amp;Gas</v>
        <stp/>
        <stp>##V3_BDPV12</stp>
        <stp>XS1207058733 Corp</stp>
        <stp>INDUSTRY_GROUP</stp>
        <stp>[regression 01 - interest pairs.xlsx]main!R28C8</stp>
        <tr r="H28" s="1"/>
      </tp>
      <tp>
        <v>262.29139052124856</v>
        <stp/>
        <stp>##V3_BDPV12</stp>
        <stp>XS1405763019 Corp</stp>
        <stp>z_sprd_mid</stp>
        <stp>[regression 01 - interest pairs.xlsx]main!R18C11</stp>
        <tr r="K18" s="1"/>
      </tp>
      <tp>
        <v>262.29139052124856</v>
        <stp/>
        <stp>##V3_BDPV12</stp>
        <stp>XS1405763019 Corp</stp>
        <stp>z_sprd_mid</stp>
        <stp>[regression 01 - interest pairs.xlsx]main!R15C11</stp>
        <tr r="K15" s="1"/>
      </tp>
      <tp>
        <v>262.29139052124856</v>
        <stp/>
        <stp>##V3_BDPV12</stp>
        <stp>XS1405763019 Corp</stp>
        <stp>z_sprd_mid</stp>
        <stp>[regression 01 - interest pairs.xlsx]main!R16C11</stp>
        <tr r="K16" s="1"/>
      </tp>
      <tp t="s">
        <v>06/10/2026</v>
        <stp/>
        <stp>##V3_BDPV12</stp>
        <stp>XS1501166869 Corp</stp>
        <stp>nxt_call_dt</stp>
        <stp>[regression 01 - interest pairs.xlsx]main!R42C9</stp>
        <tr r="I42" s="1"/>
      </tp>
      <tp t="s">
        <v>25/03/2025</v>
        <stp/>
        <stp>##V3_BDPV12</stp>
        <stp>XS1207058733 Corp</stp>
        <stp>nxt_call_dt</stp>
        <stp>[regression 01 - interest pairs.xlsx]main!R26C9</stp>
        <tr r="I26" s="1"/>
      </tp>
      <tp t="s">
        <v>01/07/2024</v>
        <stp/>
        <stp>##V3_BDPV12</stp>
        <stp>DE000A11QR73 Corp</stp>
        <stp>nxt_call_dt</stp>
        <stp>[regression 01 - interest pairs.xlsx]main!R22C9</stp>
        <tr r="I22" s="1"/>
      </tp>
      <tp t="e">
        <v>#N/A</v>
        <stp/>
        <stp>##V3_BDPV12</stp>
        <stp xml:space="preserve">USF2893TAF33_CS_REPO </stp>
        <stp>callable</stp>
        <stp>[regression 01 - interest pairs.xlsx]SEM!R325C7</stp>
        <tr r="G325" s="3"/>
      </tp>
      <tp t="s">
        <v>Y</v>
        <stp/>
        <stp>##V3_BDPV12</stp>
        <stp>XS2011260531 Corp</stp>
        <stp>callable</stp>
        <stp>[regression 01 - interest pairs.xlsx]SEM!R131C7</stp>
        <tr r="G131" s="3"/>
      </tp>
      <tp t="s">
        <v>Y</v>
        <stp/>
        <stp>##V3_BDPV12</stp>
        <stp>USF2R125CD54 Corp</stp>
        <stp>callable</stp>
        <stp>[regression 01 - interest pairs.xlsx]SEM!R345C7</stp>
        <tr r="G345" s="3"/>
      </tp>
      <tp t="e">
        <v>#N/A</v>
        <stp/>
        <stp>##V3_BDPV12</stp>
        <stp xml:space="preserve">XS1111123987_JP_REPO </stp>
        <stp>INDUSTRY_GROUP</stp>
        <stp>[regression 01 - interest pairs.xlsx]SEM!R252C6</stp>
        <tr r="F252" s="3"/>
      </tp>
      <tp t="e">
        <v>#N/A</v>
        <stp/>
        <stp>##V3_BDPV12</stp>
        <stp xml:space="preserve">XS1216019585_JP_REPO </stp>
        <stp>INDUSTRY_GROUP</stp>
        <stp>[regression 01 - interest pairs.xlsx]SEM!R319C6</stp>
        <tr r="F319" s="3"/>
      </tp>
      <tp t="e">
        <v>#N/A</v>
        <stp/>
        <stp>##V3_BDPV12</stp>
        <stp xml:space="preserve">XS1222591023_JP_REPO </stp>
        <stp>INDUSTRY_GROUP</stp>
        <stp>[regression 01 - interest pairs.xlsx]SEM!R208C6</stp>
        <tr r="F208" s="3"/>
      </tp>
      <tp t="e">
        <v>#N/A</v>
        <stp/>
        <stp>##V3_BDPV12</stp>
        <stp xml:space="preserve">XS0954674825_JP_REPO </stp>
        <stp>INDUSTRY_GROUP</stp>
        <stp>[regression 01 - interest pairs.xlsx]SEM!R236C6</stp>
        <tr r="F236" s="3"/>
      </tp>
      <tp t="e">
        <v>#N/A</v>
        <stp/>
        <stp>##V3_BDPV12</stp>
        <stp xml:space="preserve">XS1602466424_CS_REPO </stp>
        <stp>INDUSTRY_GROUP</stp>
        <stp>[regression 01 - interest pairs.xlsx]SEM!R335C6</stp>
        <tr r="F335" s="3"/>
      </tp>
      <tp t="e">
        <v>#N/A</v>
        <stp/>
        <stp>##V3_BDPV12</stp>
        <stp xml:space="preserve">XS1629658755_JP_REPO </stp>
        <stp>INDUSTRY_GROUP</stp>
        <stp>[regression 01 - interest pairs.xlsx]SEM!R314C6</stp>
        <tr r="F314" s="3"/>
      </tp>
      <tp t="e">
        <v>#N/A</v>
        <stp/>
        <stp>##V3_BDPV12</stp>
        <stp xml:space="preserve">XS1658012023_JP_REPO </stp>
        <stp>INDUSTRY_GROUP</stp>
        <stp>[regression 01 - interest pairs.xlsx]SEM!R202C6</stp>
        <tr r="F202" s="3"/>
      </tp>
      <tp t="e">
        <v>#N/A</v>
        <stp/>
        <stp>##V3_BDPV12</stp>
        <stp xml:space="preserve">XS1195201931_JP_REPO </stp>
        <stp>INDUSTRY_GROUP</stp>
        <stp>[regression 01 - interest pairs.xlsx]SEM!R296C6</stp>
        <tr r="F296" s="3"/>
      </tp>
      <tp t="e">
        <v>#N/A</v>
        <stp/>
        <stp>##V3_BDPV12</stp>
        <stp xml:space="preserve">FR0013292828_JP_REPO </stp>
        <stp>INDUSTRY_GROUP</stp>
        <stp>[regression 01 - interest pairs.xlsx]SEM!R210C6</stp>
        <tr r="F210" s="3"/>
      </tp>
      <tp t="s">
        <v>Y</v>
        <stp/>
        <stp>##V3_BDPV12</stp>
        <stp>US456837AR44 Corp</stp>
        <stp>callable</stp>
        <stp>[regression 01 - interest pairs.xlsx]SEM!R371C7</stp>
        <tr r="G371" s="3"/>
      </tp>
      <tp t="s">
        <v>Y</v>
        <stp/>
        <stp>##V3_BDPV12</stp>
        <stp>US404280BC26 Corp</stp>
        <stp>callable</stp>
        <stp>[regression 01 - interest pairs.xlsx]SEM!R391C7</stp>
        <tr r="G391" s="3"/>
      </tp>
      <tp t="s">
        <v>EURO/GBP FUTURE   Jun20</v>
        <stp/>
        <stp>##V3_BDPV12</stp>
        <stp>RPM0 Curncy</stp>
        <stp>short_name</stp>
        <stp>[regression 01 - interest pairs.xlsx]SEM!R317C5</stp>
        <tr r="E317" s="3"/>
      </tp>
      <tp t="e">
        <v>#N/A</v>
        <stp/>
        <stp>##V3_BDPV12</stp>
        <stp xml:space="preserve">FR0013330537_CA_REPO </stp>
        <stp>INDUSTRY_GROUP</stp>
        <stp>[regression 01 - interest pairs.xlsx]SEM!R304C6</stp>
        <tr r="F304" s="3"/>
      </tp>
      <tp t="s">
        <v>Oil&amp;Gas</v>
        <stp/>
        <stp>##V3_BDPV12</stp>
        <stp>XS1974787480 Corp</stp>
        <stp>INDUSTRY_GROUP</stp>
        <stp>[regression 01 - interest pairs.xlsx]main!R39C8</stp>
        <tr r="H39" s="1"/>
      </tp>
      <tp t="s">
        <v>Oil&amp;Gas</v>
        <stp/>
        <stp>##V3_BDPV12</stp>
        <stp>XS1195202822 Corp</stp>
        <stp>INDUSTRY_GROUP</stp>
        <stp>[regression 01 - interest pairs.xlsx]main!R44C8</stp>
        <tr r="H44" s="1"/>
      </tp>
      <tp>
        <v>163.55455684074647</v>
        <stp/>
        <stp>##V3_BDPV12</stp>
        <stp>XS2010039548 Corp</stp>
        <stp>z_sprd_mid</stp>
        <stp>[regression 01 - interest pairs.xlsx]main!R19C11</stp>
        <tr r="K19" s="1"/>
      </tp>
      <tp t="s">
        <v>DAIMLER AG</v>
        <stp/>
        <stp>##V3_BDPV12</stp>
        <stp>DE000A2YNZY4 Corp</stp>
        <stp>short_name</stp>
        <stp>[regression 01 - interest pairs.xlsx]SEM!R14C5</stp>
        <tr r="E14" s="3"/>
      </tp>
      <tp>
        <v>190.61327476749517</v>
        <stp/>
        <stp>##V3_BDPV12</stp>
        <stp>XS1501166869 Corp</stp>
        <stp>z_sprd_mid</stp>
        <stp>[regression 01 - interest pairs.xlsx]main!R42C11</stp>
        <tr r="K42" s="1"/>
      </tp>
      <tp>
        <v>190.61327476749517</v>
        <stp/>
        <stp>##V3_BDPV12</stp>
        <stp>XS1501166869 Corp</stp>
        <stp>z_sprd_mid</stp>
        <stp>[regression 01 - interest pairs.xlsx]main!R35C11</stp>
        <tr r="K35" s="1"/>
      </tp>
      <tp>
        <v>190.61327476749517</v>
        <stp/>
        <stp>##V3_BDPV12</stp>
        <stp>XS1501166869 Corp</stp>
        <stp>z_sprd_mid</stp>
        <stp>[regression 01 - interest pairs.xlsx]main!R36C11</stp>
        <tr r="K36" s="1"/>
      </tp>
      <tp>
        <v>135.96820405734107</v>
        <stp/>
        <stp>##V3_BDPV12</stp>
        <stp>XS1501167164 Corp</stp>
        <stp>z_sprd_mid</stp>
        <stp>[regression 01 - interest pairs.xlsx]main!R40C11</stp>
        <tr r="K40" s="1"/>
      </tp>
      <tp>
        <v>226.82369715145038</v>
        <stp/>
        <stp>##V3_BDPV12</stp>
        <stp>DE000A11QR73 Corp</stp>
        <stp>z_sprd_mid</stp>
        <stp>[regression 01 - interest pairs.xlsx]main!R24C11</stp>
        <tr r="K24" s="1"/>
      </tp>
      <tp>
        <v>226.82369715145038</v>
        <stp/>
        <stp>##V3_BDPV12</stp>
        <stp>DE000A11QR73 Corp</stp>
        <stp>z_sprd_mid</stp>
        <stp>[regression 01 - interest pairs.xlsx]main!R23C11</stp>
        <tr r="K23" s="1"/>
      </tp>
      <tp>
        <v>226.82369715145038</v>
        <stp/>
        <stp>##V3_BDPV12</stp>
        <stp>DE000A11QR73 Corp</stp>
        <stp>z_sprd_mid</stp>
        <stp>[regression 01 - interest pairs.xlsx]main!R22C11</stp>
        <tr r="K22" s="1"/>
      </tp>
      <tp t="s">
        <v>21/06/2039</v>
        <stp/>
        <stp>##V3_BDPV12</stp>
        <stp>FR0013428513 Corp</stp>
        <stp>final_maturity</stp>
        <stp>[regression 01 - interest pairs.xlsx]SEM!R31C9</stp>
        <tr r="I31" s="3"/>
      </tp>
      <tp t="s">
        <v>18/05/2022</v>
        <stp/>
        <stp>##V3_BDPV12</stp>
        <stp>XS1413581205 Corp</stp>
        <stp>nxt_call_dt</stp>
        <stp>[regression 01 - interest pairs.xlsx]main!R41C9</stp>
        <tr r="I41" s="1"/>
      </tp>
      <tp t="s">
        <v>12/02/2025</v>
        <stp/>
        <stp>##V3_BDPV12</stp>
        <stp>XS2077670003 Corp</stp>
        <stp>nxt_call_dt</stp>
        <stp>[regression 01 - interest pairs.xlsx]main!R21C9</stp>
        <tr r="I21" s="1"/>
      </tp>
      <tp t="s">
        <v>25/03/2025</v>
        <stp/>
        <stp>##V3_BDPV12</stp>
        <stp>XS1207058733 Corp</stp>
        <stp>nxt_call_dt</stp>
        <stp>[regression 01 - interest pairs.xlsx]main!R27C9</stp>
        <tr r="I27" s="1"/>
      </tp>
      <tp t="s">
        <v>26/02/2025</v>
        <stp/>
        <stp>##V3_BDPV12</stp>
        <stp>XS1195202822 Corp</stp>
        <stp>nxt_call_dt</stp>
        <stp>[regression 01 - interest pairs.xlsx]main!R44C9</stp>
        <tr r="I44" s="1"/>
      </tp>
      <tp t="s">
        <v>01/07/2024</v>
        <stp/>
        <stp>##V3_BDPV12</stp>
        <stp>DE000A11QR73 Corp</stp>
        <stp>nxt_call_dt</stp>
        <stp>[regression 01 - interest pairs.xlsx]main!R23C9</stp>
        <tr r="I23" s="1"/>
      </tp>
      <tp t="s">
        <v>Y</v>
        <stp/>
        <stp>##V3_BDPV12</stp>
        <stp>XS1294343337 Corp</stp>
        <stp>callable</stp>
        <stp>[regression 01 - interest pairs.xlsx]SEM!R136C7</stp>
        <tr r="G136" s="3"/>
      </tp>
      <tp t="s">
        <v>Y</v>
        <stp/>
        <stp>##V3_BDPV12</stp>
        <stp>XS1048428012 Corp</stp>
        <stp>callable</stp>
        <stp>[regression 01 - interest pairs.xlsx]SEM!R167C7</stp>
        <tr r="G167" s="3"/>
      </tp>
      <tp t="s">
        <v>Y</v>
        <stp/>
        <stp>##V3_BDPV12</stp>
        <stp>XS1597324950 Corp</stp>
        <stp>callable</stp>
        <stp>[regression 01 - interest pairs.xlsx]SEM!R360C7</stp>
        <tr r="G360" s="3"/>
      </tp>
      <tp t="s">
        <v>Y</v>
        <stp/>
        <stp>##V3_BDPV12</stp>
        <stp>XS1998799792 Corp</stp>
        <stp>callable</stp>
        <stp>[regression 01 - interest pairs.xlsx]SEM!R395C7</stp>
        <tr r="G395" s="3"/>
      </tp>
      <tp t="s">
        <v>Y</v>
        <stp/>
        <stp>##V3_BDPV12</stp>
        <stp>XS1076957700 Corp</stp>
        <stp>callable</stp>
        <stp>[regression 01 - interest pairs.xlsx]SEM!R402C7</stp>
        <tr r="G402" s="3"/>
      </tp>
      <tp t="s">
        <v>Y</v>
        <stp/>
        <stp>##V3_BDPV12</stp>
        <stp>XS1216020161 Corp</stp>
        <stp>callable</stp>
        <stp>[regression 01 - interest pairs.xlsx]SEM!R106C7</stp>
        <tr r="G106" s="3"/>
      </tp>
      <tp t="s">
        <v>Y</v>
        <stp/>
        <stp>##V3_BDPV12</stp>
        <stp>XS1346815787 Corp</stp>
        <stp>callable</stp>
        <stp>[regression 01 - interest pairs.xlsx]SEM!R392C7</stp>
        <tr r="G392" s="3"/>
      </tp>
      <tp t="s">
        <v>Y</v>
        <stp/>
        <stp>##V3_BDPV12</stp>
        <stp>XS1111123987 Corp</stp>
        <stp>callable</stp>
        <stp>[regression 01 - interest pairs.xlsx]SEM!R363C7</stp>
        <tr r="G363" s="3"/>
      </tp>
      <tp t="s">
        <v>Y</v>
        <stp/>
        <stp>##V3_BDPV12</stp>
        <stp>XS2114413565 Corp</stp>
        <stp>callable</stp>
        <stp>[regression 01 - interest pairs.xlsx]SEM!R182C7</stp>
        <tr r="G182" s="3"/>
      </tp>
      <tp t="s">
        <v>Y</v>
        <stp/>
        <stp>##V3_BDPV12</stp>
        <stp>XS1425367494 Corp</stp>
        <stp>callable</stp>
        <stp>[regression 01 - interest pairs.xlsx]SEM!R361C7</stp>
        <tr r="G361" s="3"/>
      </tp>
      <tp t="s">
        <v>Y</v>
        <stp/>
        <stp>##V3_BDPV12</stp>
        <stp>XS1951093894 Corp</stp>
        <stp>callable</stp>
        <stp>[regression 01 - interest pairs.xlsx]SEM!R423C7</stp>
        <tr r="G423" s="3"/>
      </tp>
      <tp t="s">
        <v>Y</v>
        <stp/>
        <stp>##V3_BDPV12</stp>
        <stp>XS1602466424 Corp</stp>
        <stp>callable</stp>
        <stp>[regression 01 - interest pairs.xlsx]SEM!R393C7</stp>
        <tr r="G393" s="3"/>
      </tp>
      <tp t="s">
        <v>Y</v>
        <stp/>
        <stp>##V3_BDPV12</stp>
        <stp>XS2010036874 Corp</stp>
        <stp>callable</stp>
        <stp>[regression 01 - interest pairs.xlsx]SEM!R140C7</stp>
        <tr r="G140" s="3"/>
      </tp>
      <tp t="s">
        <v>Y</v>
        <stp/>
        <stp>##V3_BDPV12</stp>
        <stp>XS1309437215 Corp</stp>
        <stp>callable</stp>
        <stp>[regression 01 - interest pairs.xlsx]SEM!R102C7</stp>
        <tr r="G102" s="3"/>
      </tp>
      <tp t="s">
        <v>Y</v>
        <stp/>
        <stp>##V3_BDPV12</stp>
        <stp>USF2R125CF03 Corp</stp>
        <stp>callable</stp>
        <stp>[regression 01 - interest pairs.xlsx]SEM!R343C7</stp>
        <tr r="G343" s="3"/>
      </tp>
      <tp t="s">
        <v>Y</v>
        <stp/>
        <stp>##V3_BDPV12</stp>
        <stp>FR0011700293 Corp</stp>
        <stp>callable</stp>
        <stp>[regression 01 - interest pairs.xlsx]SEM!R174C7</stp>
        <tr r="G174" s="3"/>
      </tp>
      <tp t="e">
        <v>#N/A</v>
        <stp/>
        <stp>##V3_BDPV12</stp>
        <stp xml:space="preserve">FR0013455813_JP_REPO </stp>
        <stp>INDUSTRY_GROUP</stp>
        <stp>[regression 01 - interest pairs.xlsx]SEM!R237C6</stp>
        <tr r="F237" s="3"/>
      </tp>
      <tp t="s">
        <v>#N/A Field Not Applicable</v>
        <stp/>
        <stp>##V3_BDPV12</stp>
        <stp>USH3698DBZ62 Corp</stp>
        <stp>final_maturity</stp>
        <stp>[regression 01 - interest pairs.xlsx]SEM!R358C9</stp>
        <tr r="I358" s="3"/>
      </tp>
      <tp t="s">
        <v>Y</v>
        <stp/>
        <stp>##V3_BDPV12</stp>
        <stp>US404280AT69 Corp</stp>
        <stp>callable</stp>
        <stp>[regression 01 - interest pairs.xlsx]SEM!R409C7</stp>
        <tr r="G409" s="3"/>
      </tp>
      <tp t="s">
        <v>Y</v>
        <stp/>
        <stp>##V3_BDPV12</stp>
        <stp>US456837AE31 Corp</stp>
        <stp>callable</stp>
        <stp>[regression 01 - interest pairs.xlsx]SEM!R373C7</stp>
        <tr r="G373" s="3"/>
      </tp>
      <tp t="s">
        <v>EURO/GBP FUTURE   Jun20</v>
        <stp/>
        <stp>##V3_BDPV12</stp>
        <stp>RPM0 Curncy</stp>
        <stp>short_name</stp>
        <stp>[regression 01 - interest pairs.xlsx]SEM!R340C5</stp>
        <tr r="E340" s="3"/>
      </tp>
      <tp t="s">
        <v>Chemicals</v>
        <stp/>
        <stp>##V3_BDPV12</stp>
        <stp>XS1323897725 Corp</stp>
        <stp>INDUSTRY_GROUP</stp>
        <stp>[regression 01 - interest pairs.xlsx]main!R5C8</stp>
        <tr r="H5" s="1"/>
      </tp>
      <tp t="s">
        <v>Oil&amp;Gas</v>
        <stp/>
        <stp>##V3_BDPV12</stp>
        <stp>XS1195202822 Corp</stp>
        <stp>INDUSTRY_GROUP</stp>
        <stp>[regression 01 - interest pairs.xlsx]main!R43C8</stp>
        <tr r="H43" s="1"/>
      </tp>
      <tp t="s">
        <v>Oil&amp;Gas</v>
        <stp/>
        <stp>##V3_BDPV12</stp>
        <stp>XS1294343337 Corp</stp>
        <stp>INDUSTRY_GROUP</stp>
        <stp>[regression 01 - interest pairs.xlsx]main!R29C8</stp>
        <tr r="H29" s="1"/>
      </tp>
      <tp>
        <v>221.05393670829179</v>
        <stp/>
        <stp>##V3_BDPV12</stp>
        <stp>FR0013478252 Corp</stp>
        <stp>z_sprd_mid</stp>
        <stp>[regression 01 - interest pairs.xlsx]main!R10C11</stp>
        <tr r="K10" s="1"/>
      </tp>
      <tp>
        <v>263.23406702077682</v>
        <stp/>
        <stp>##V3_BDPV12</stp>
        <stp>XS1294343337 Corp</stp>
        <stp>z_sprd_mid</stp>
        <stp>[regression 01 - interest pairs.xlsx]main!R32C11</stp>
        <tr r="K32" s="1"/>
      </tp>
      <tp>
        <v>263.23406702077682</v>
        <stp/>
        <stp>##V3_BDPV12</stp>
        <stp>XS1294343337 Corp</stp>
        <stp>z_sprd_mid</stp>
        <stp>[regression 01 - interest pairs.xlsx]main!R29C11</stp>
        <tr r="K29" s="1"/>
      </tp>
      <tp>
        <v>179.06439319912877</v>
        <stp/>
        <stp>##V3_BDPV12</stp>
        <stp>XS1195202822 Corp</stp>
        <stp>z_sprd_mid</stp>
        <stp>[regression 01 - interest pairs.xlsx]main!R37C11</stp>
        <tr r="K37" s="1"/>
      </tp>
      <tp>
        <v>179.06439319912877</v>
        <stp/>
        <stp>##V3_BDPV12</stp>
        <stp>XS1195202822 Corp</stp>
        <stp>z_sprd_mid</stp>
        <stp>[regression 01 - interest pairs.xlsx]main!R44C11</stp>
        <tr r="K44" s="1"/>
      </tp>
      <tp>
        <v>179.06439319912877</v>
        <stp/>
        <stp>##V3_BDPV12</stp>
        <stp>XS1195202822 Corp</stp>
        <stp>z_sprd_mid</stp>
        <stp>[regression 01 - interest pairs.xlsx]main!R43C11</stp>
        <tr r="K43" s="1"/>
      </tp>
      <tp t="s">
        <v>15/01/2031</v>
        <stp/>
        <stp>##V3_BDPV12</stp>
        <stp>FR0013476595 Corp</stp>
        <stp>final_maturity</stp>
        <stp>[regression 01 - interest pairs.xlsx]SEM!R68C9</stp>
        <tr r="I68" s="3"/>
      </tp>
      <tp t="s">
        <v>06/06/2023</v>
        <stp/>
        <stp>##V3_BDPV12</stp>
        <stp>XS1405763019 Corp</stp>
        <stp>nxt_call_dt</stp>
        <stp>[regression 01 - interest pairs.xlsx]main!R15C9</stp>
        <tr r="I15" s="1"/>
      </tp>
      <tp t="s">
        <v>26/02/2025</v>
        <stp/>
        <stp>##V3_BDPV12</stp>
        <stp>XS1195202822 Corp</stp>
        <stp>nxt_call_dt</stp>
        <stp>[regression 01 - interest pairs.xlsx]main!R43C9</stp>
        <tr r="I43" s="1"/>
      </tp>
      <tp t="s">
        <v>17/06/2024</v>
        <stp/>
        <stp>##V3_BDPV12</stp>
        <stp>FR0013425170 Corp</stp>
        <stp>nxt_call_dt</stp>
        <stp>[regression 01 - interest pairs.xlsx]main!R11C9</stp>
        <tr r="I11" s="1"/>
      </tp>
      <tp t="s">
        <v>01/07/2024</v>
        <stp/>
        <stp>##V3_BDPV12</stp>
        <stp>DE000A11QR73 Corp</stp>
        <stp>nxt_call_dt</stp>
        <stp>[regression 01 - interest pairs.xlsx]main!R24C9</stp>
        <tr r="I24" s="1"/>
      </tp>
      <tp t="s">
        <v>Y</v>
        <stp/>
        <stp>##V3_BDPV12</stp>
        <stp>XS1629658755 Corp</stp>
        <stp>callable</stp>
        <stp>[regression 01 - interest pairs.xlsx]SEM!R166C7</stp>
        <tr r="G166" s="3"/>
      </tp>
      <tp t="s">
        <v>Y</v>
        <stp/>
        <stp>##V3_BDPV12</stp>
        <stp>XS0992293901 Corp</stp>
        <stp>callable</stp>
        <stp>[regression 01 - interest pairs.xlsx]SEM!R181C7</stp>
        <tr r="G181" s="3"/>
      </tp>
      <tp t="s">
        <v>Y</v>
        <stp/>
        <stp>##V3_BDPV12</stp>
        <stp>XS1254119750 Corp</stp>
        <stp>callable</stp>
        <stp>[regression 01 - interest pairs.xlsx]SEM!R143C7</stp>
        <tr r="G143" s="3"/>
      </tp>
      <tp t="s">
        <v>Y</v>
        <stp/>
        <stp>##V3_BDPV12</stp>
        <stp>XS2024502960 Corp</stp>
        <stp>callable</stp>
        <stp>[regression 01 - interest pairs.xlsx]SEM!R400C7</stp>
        <tr r="G400" s="3"/>
      </tp>
      <tp t="s">
        <v>Y</v>
        <stp/>
        <stp>##V3_BDPV12</stp>
        <stp>XS1884698256 Corp</stp>
        <stp>callable</stp>
        <stp>[regression 01 - interest pairs.xlsx]SEM!R407C7</stp>
        <tr r="G407" s="3"/>
      </tp>
      <tp t="s">
        <v>Y</v>
        <stp/>
        <stp>##V3_BDPV12</stp>
        <stp>XS2046625765 Corp</stp>
        <stp>callable</stp>
        <stp>[regression 01 - interest pairs.xlsx]SEM!R427C7</stp>
        <tr r="G427" s="3"/>
      </tp>
      <tp t="s">
        <v>Y</v>
        <stp/>
        <stp>##V3_BDPV12</stp>
        <stp>XS2011260705 Corp</stp>
        <stp>callable</stp>
        <stp>[regression 01 - interest pairs.xlsx]SEM!R133C7</stp>
        <tr r="G133" s="3"/>
      </tp>
      <tp t="s">
        <v>Y</v>
        <stp/>
        <stp>##V3_BDPV12</stp>
        <stp>XS1571333811 Corp</stp>
        <stp>callable</stp>
        <stp>[regression 01 - interest pairs.xlsx]SEM!R347C7</stp>
        <tr r="G347" s="3"/>
      </tp>
      <tp t="s">
        <v>Y</v>
        <stp/>
        <stp>##V3_BDPV12</stp>
        <stp>XS2010037765 Corp</stp>
        <stp>callable</stp>
        <stp>[regression 01 - interest pairs.xlsx]SEM!R126C7</stp>
        <tr r="G126" s="3"/>
      </tp>
      <tp t="s">
        <v>Y</v>
        <stp/>
        <stp>##V3_BDPV12</stp>
        <stp>FR0011697010 Corp</stp>
        <stp>callable</stp>
        <stp>[regression 01 - interest pairs.xlsx]SEM!R109C7</stp>
        <tr r="G109" s="3"/>
      </tp>
      <tp t="s">
        <v>Y</v>
        <stp/>
        <stp>##V3_BDPV12</stp>
        <stp>FR0011401751 Corp</stp>
        <stp>callable</stp>
        <stp>[regression 01 - interest pairs.xlsx]SEM!R111C7</stp>
        <tr r="G111" s="3"/>
      </tp>
      <tp t="s">
        <v>Y</v>
        <stp/>
        <stp>##V3_BDPV12</stp>
        <stp>FR0013310505 Corp</stp>
        <stp>callable</stp>
        <stp>[regression 01 - interest pairs.xlsx]SEM!R124C7</stp>
        <tr r="G124" s="3"/>
      </tp>
      <tp t="s">
        <v>Y</v>
        <stp/>
        <stp>##V3_BDPV12</stp>
        <stp>FR0011700293 Corp</stp>
        <stp>callable</stp>
        <stp>[regression 01 - interest pairs.xlsx]SEM!R113C7</stp>
        <tr r="G113" s="3"/>
      </tp>
      <tp t="s">
        <v>#N/A Field Not Applicable</v>
        <stp/>
        <stp>##V3_BDPV12</stp>
        <stp>US456837AR44 Corp</stp>
        <stp>final_maturity</stp>
        <stp>[regression 01 - interest pairs.xlsx]SEM!R371C9</stp>
        <tr r="I371" s="3"/>
      </tp>
      <tp t="s">
        <v>Y</v>
        <stp/>
        <stp>##V3_BDPV12</stp>
        <stp>FR0012648590 Corp</stp>
        <stp>callable</stp>
        <stp>[regression 01 - interest pairs.xlsx]SEM!R144C7</stp>
        <tr r="G144" s="3"/>
      </tp>
      <tp t="e">
        <v>#N/A</v>
        <stp/>
        <stp>##V3_BDPV12</stp>
        <stp xml:space="preserve">XS1998799792_JP_REPO </stp>
        <stp>INDUSTRY_GROUP</stp>
        <stp>[regression 01 - interest pairs.xlsx]SEM!R203C6</stp>
        <tr r="F203" s="3"/>
      </tp>
      <tp t="e">
        <v>#N/A</v>
        <stp/>
        <stp>##V3_BDPV12</stp>
        <stp xml:space="preserve">XS1788973573_CS_REPO </stp>
        <stp>INDUSTRY_GROUP</stp>
        <stp>[regression 01 - interest pairs.xlsx]SEM!R328C6</stp>
        <tr r="F328" s="3"/>
      </tp>
      <tp t="e">
        <v>#N/A</v>
        <stp/>
        <stp>##V3_BDPV12</stp>
        <stp xml:space="preserve">XS2010037765_CS_REPO </stp>
        <stp>INDUSTRY_GROUP</stp>
        <stp>[regression 01 - interest pairs.xlsx]SEM!R332C6</stp>
        <tr r="F332" s="3"/>
      </tp>
      <tp t="e">
        <v>#N/A</v>
        <stp/>
        <stp>##V3_BDPV12</stp>
        <stp xml:space="preserve">XS1888180640_JP_REPO </stp>
        <stp>INDUSTRY_GROUP</stp>
        <stp>[regression 01 - interest pairs.xlsx]SEM!R312C6</stp>
        <tr r="F312" s="3"/>
      </tp>
      <tp t="e">
        <v>#N/A</v>
        <stp/>
        <stp>##V3_BDPV12</stp>
        <stp xml:space="preserve">XS2066706909_JP_REPO </stp>
        <stp>INDUSTRY_GROUP</stp>
        <stp>[regression 01 - interest pairs.xlsx]SEM!R233C6</stp>
        <tr r="F233" s="3"/>
      </tp>
      <tp t="e">
        <v>#N/A</v>
        <stp/>
        <stp>##V3_BDPV12</stp>
        <stp xml:space="preserve">XS1888179550_JP_REPO </stp>
        <stp>INDUSTRY_GROUP</stp>
        <stp>[regression 01 - interest pairs.xlsx]SEM!R311C6</stp>
        <tr r="F311" s="3"/>
      </tp>
      <tp t="e">
        <v>#N/A</v>
        <stp/>
        <stp>##V3_BDPV12</stp>
        <stp xml:space="preserve">XS1346815787_CS_REPO </stp>
        <stp>INDUSTRY_GROUP</stp>
        <stp>[regression 01 - interest pairs.xlsx]SEM!R334C6</stp>
        <tr r="F334" s="3"/>
      </tp>
      <tp t="s">
        <v>#N/A Field Not Applicable</v>
        <stp/>
        <stp>##V3_BDPV12</stp>
        <stp>USH3698DBZ62 Corp</stp>
        <stp>final_maturity</stp>
        <stp>[regression 01 - interest pairs.xlsx]SEM!R389C9</stp>
        <tr r="I389" s="3"/>
      </tp>
      <tp t="e">
        <v>#N/A</v>
        <stp/>
        <stp>##V3_BDPV12</stp>
        <stp xml:space="preserve">XS1823623878_JP_REPO </stp>
        <stp>INDUSTRY_GROUP</stp>
        <stp>[regression 01 - interest pairs.xlsx]SEM!R217C6</stp>
        <tr r="F217" s="3"/>
      </tp>
      <tp t="e">
        <v>#N/A</v>
        <stp/>
        <stp>##V3_BDPV12</stp>
        <stp xml:space="preserve">XS1497755360_JP_REPO </stp>
        <stp>INDUSTRY_GROUP</stp>
        <stp>[regression 01 - interest pairs.xlsx]SEM!R258C6</stp>
        <tr r="F258" s="3"/>
      </tp>
      <tp t="s">
        <v>Y</v>
        <stp/>
        <stp>##V3_BDPV12</stp>
        <stp>US539439AG42 Corp</stp>
        <stp>callable</stp>
        <stp>[regression 01 - interest pairs.xlsx]SEM!R419C7</stp>
        <tr r="G419" s="3"/>
      </tp>
      <tp t="e">
        <v>#N/A</v>
        <stp/>
        <stp>##V3_BDPV12</stp>
        <stp xml:space="preserve">CT413383_250620_TRS1 </stp>
        <stp>short_name</stp>
        <stp>[regression 01 - interest pairs.xlsx]SEM!R85C5</stp>
        <tr r="E85" s="3"/>
      </tp>
      <tp t="s">
        <v>Pharmaceuticals</v>
        <stp/>
        <stp>##V3_BDPV12</stp>
        <stp>XS1152343668 Corp</stp>
        <stp>INDUSTRY_GROUP</stp>
        <stp>[regression 01 - interest pairs.xlsx]main!R7C8</stp>
        <tr r="H7" s="1"/>
      </tp>
      <tp t="s">
        <v>Oil&amp;Gas</v>
        <stp/>
        <stp>##V3_BDPV12</stp>
        <stp>XS1501166869 Corp</stp>
        <stp>INDUSTRY_GROUP</stp>
        <stp>[regression 01 - interest pairs.xlsx]main!R36C8</stp>
        <tr r="H36" s="1"/>
      </tp>
      <tp>
        <v>284.91465866777185</v>
        <stp/>
        <stp>##V3_BDPV12</stp>
        <stp>XS2077670342 Corp</stp>
        <stp>z_sprd_mid</stp>
        <stp>[regression 01 - interest pairs.xlsx]main!R20C11</stp>
        <tr r="K20" s="1"/>
      </tp>
      <tp t="s">
        <v>06/10/2026</v>
        <stp/>
        <stp>##V3_BDPV12</stp>
        <stp>XS1501166869 Corp</stp>
        <stp>nxt_call_dt</stp>
        <stp>[regression 01 - interest pairs.xlsx]main!R35C9</stp>
        <tr r="I35" s="1"/>
      </tp>
      <tp t="s">
        <v>25/03/2025</v>
        <stp/>
        <stp>##V3_BDPV12</stp>
        <stp>XS1207058733 Corp</stp>
        <stp>nxt_call_dt</stp>
        <stp>[regression 01 - interest pairs.xlsx]main!R31C9</stp>
        <tr r="I31" s="1"/>
      </tp>
      <tp t="s">
        <v>09/12/2025</v>
        <stp/>
        <stp>##V3_BDPV12</stp>
        <stp>XS1294343337 Corp</stp>
        <stp>nxt_call_dt</stp>
        <stp>[regression 01 - interest pairs.xlsx]main!R32C9</stp>
        <tr r="I32" s="1"/>
      </tp>
      <tp t="s">
        <v>11/05/2028</v>
        <stp/>
        <stp>##V3_BDPV12</stp>
        <stp>DE000A169NC2 Corp</stp>
        <stp>final_maturity</stp>
        <stp>[regression 01 - interest pairs.xlsx]SEM!R15C9</stp>
        <tr r="I15" s="3"/>
      </tp>
      <tp t="s">
        <v>Y</v>
        <stp/>
        <stp>##V3_BDPV12</stp>
        <stp>XS1216019585 Corp</stp>
        <stp>callable</stp>
        <stp>[regression 01 - interest pairs.xlsx]SEM!R107C7</stp>
        <tr r="G107" s="3"/>
      </tp>
      <tp t="s">
        <v>Y</v>
        <stp/>
        <stp>##V3_BDPV12</stp>
        <stp>XS1481041587 Corp</stp>
        <stp>callable</stp>
        <stp>[regression 01 - interest pairs.xlsx]SEM!R396C7</stp>
        <tr r="G396" s="3"/>
      </tp>
      <tp t="s">
        <v>Y</v>
        <stp/>
        <stp>##V3_BDPV12</stp>
        <stp>XS1294342792 Corp</stp>
        <stp>callable</stp>
        <stp>[regression 01 - interest pairs.xlsx]SEM!R135C7</stp>
        <tr r="G135" s="3"/>
      </tp>
      <tp t="s">
        <v>Y</v>
        <stp/>
        <stp>##V3_BDPV12</stp>
        <stp>XS1890845875 Corp</stp>
        <stp>callable</stp>
        <stp>[regression 01 - interest pairs.xlsx]SEM!R128C7</stp>
        <tr r="G128" s="3"/>
      </tp>
      <tp t="s">
        <v>Y</v>
        <stp/>
        <stp>##V3_BDPV12</stp>
        <stp>XS2010037765 Corp</stp>
        <stp>callable</stp>
        <stp>[regression 01 - interest pairs.xlsx]SEM!R177C7</stp>
        <tr r="G177" s="3"/>
      </tp>
      <tp t="s">
        <v>Y</v>
        <stp/>
        <stp>##V3_BDPV12</stp>
        <stp>XS1309436910 Corp</stp>
        <stp>callable</stp>
        <stp>[regression 01 - interest pairs.xlsx]SEM!R101C7</stp>
        <tr r="G101" s="3"/>
      </tp>
      <tp t="s">
        <v>Y</v>
        <stp/>
        <stp>##V3_BDPV12</stp>
        <stp>XS2122174415 Corp</stp>
        <stp>callable</stp>
        <stp>[regression 01 - interest pairs.xlsx]SEM!R412C7</stp>
        <tr r="G412" s="3"/>
      </tp>
      <tp t="s">
        <v>EVONIK</v>
        <stp/>
        <stp>##V3_BDPV12</stp>
        <stp>DE000A2GSFF1 Corp</stp>
        <stp>short_name</stp>
        <stp>[regression 01 - interest pairs.xlsx]SEM!R125C5</stp>
        <tr r="E125" s="3"/>
      </tp>
      <tp t="s">
        <v>Y</v>
        <stp/>
        <stp>##V3_BDPV12</stp>
        <stp>FR0013330537 Corp</stp>
        <stp>callable</stp>
        <stp>[regression 01 - interest pairs.xlsx]SEM!R185C7</stp>
        <tr r="G185" s="3"/>
      </tp>
      <tp t="e">
        <v>#N/A</v>
        <stp/>
        <stp>##V3_BDPV12</stp>
        <stp xml:space="preserve">FR0012648590_JP_REPO </stp>
        <stp>INDUSTRY_GROUP</stp>
        <stp>[regression 01 - interest pairs.xlsx]SEM!R279C6</stp>
        <tr r="F279" s="3"/>
      </tp>
      <tp t="e">
        <v>#N/A</v>
        <stp/>
        <stp>##V3_BDPV12</stp>
        <stp xml:space="preserve">XS1222590488_JP_REPO </stp>
        <stp>INDUSTRY_GROUP</stp>
        <stp>[regression 01 - interest pairs.xlsx]SEM!R229C6</stp>
        <tr r="F229" s="3"/>
      </tp>
      <tp t="e">
        <v>#N/A</v>
        <stp/>
        <stp>##V3_BDPV12</stp>
        <stp xml:space="preserve">XS1139315581_JP_REPO </stp>
        <stp>INDUSTRY_GROUP</stp>
        <stp>[regression 01 - interest pairs.xlsx]SEM!R293C6</stp>
        <tr r="F293" s="3"/>
      </tp>
      <tp t="e">
        <v>#N/A</v>
        <stp/>
        <stp>##V3_BDPV12</stp>
        <stp xml:space="preserve">XS2020583618_JP_REPO </stp>
        <stp>INDUSTRY_GROUP</stp>
        <stp>[regression 01 - interest pairs.xlsx]SEM!R289C6</stp>
        <tr r="F289" s="3"/>
      </tp>
      <tp t="s">
        <v>#N/A Field Not Applicable</v>
        <stp/>
        <stp>##V3_BDPV12</stp>
        <stp>USH3698DBW32 Corp</stp>
        <stp>final_maturity</stp>
        <stp>[regression 01 - interest pairs.xlsx]SEM!R357C9</stp>
        <tr r="I357" s="3"/>
      </tp>
      <tp t="e">
        <v>#N/A</v>
        <stp/>
        <stp>##V3_BDPV12</stp>
        <stp xml:space="preserve">XS1956028168_JP_REPO </stp>
        <stp>INDUSTRY_GROUP</stp>
        <stp>[regression 01 - interest pairs.xlsx]SEM!R248C6</stp>
        <tr r="F248" s="3"/>
      </tp>
      <tp t="e">
        <v>#N/A</v>
        <stp/>
        <stp>##V3_BDPV12</stp>
        <stp xml:space="preserve">XS1498442521_JP_REPO </stp>
        <stp>INDUSTRY_GROUP</stp>
        <stp>[regression 01 - interest pairs.xlsx]SEM!R232C6</stp>
        <tr r="F232" s="3"/>
      </tp>
      <tp t="e">
        <v>#N/A</v>
        <stp/>
        <stp>##V3_BDPV12</stp>
        <stp xml:space="preserve">XS1222594472_JP_REPO </stp>
        <stp>INDUSTRY_GROUP</stp>
        <stp>[regression 01 - interest pairs.xlsx]SEM!R209C6</stp>
        <tr r="F209" s="3"/>
      </tp>
      <tp t="e">
        <v>#N/A</v>
        <stp/>
        <stp>##V3_BDPV12</stp>
        <stp xml:space="preserve">XS1219498141_JP_REPO </stp>
        <stp>INDUSTRY_GROUP</stp>
        <stp>[regression 01 - interest pairs.xlsx]SEM!R277C6</stp>
        <tr r="F277" s="3"/>
      </tp>
      <tp t="e">
        <v>#N/A</v>
        <stp/>
        <stp>##V3_BDPV12</stp>
        <stp xml:space="preserve">XS1294343337_JP_REPO </stp>
        <stp>INDUSTRY_GROUP</stp>
        <stp>[regression 01 - interest pairs.xlsx]SEM!R268C6</stp>
        <tr r="F268" s="3"/>
      </tp>
      <tp t="s">
        <v>#N/A Field Not Applicable</v>
        <stp/>
        <stp>##V3_BDPV12</stp>
        <stp>USF8586CRW49 Corp</stp>
        <stp>final_maturity</stp>
        <stp>[regression 01 - interest pairs.xlsx]SEM!R426C9</stp>
        <tr r="I426" s="3"/>
      </tp>
      <tp t="s">
        <v>#N/A Field Not Applicable</v>
        <stp/>
        <stp>##V3_BDPV12</stp>
        <stp>USH3698DCV40 Corp</stp>
        <stp>final_maturity</stp>
        <stp>[regression 01 - interest pairs.xlsx]SEM!R356C9</stp>
        <tr r="I356" s="3"/>
      </tp>
      <tp t="s">
        <v>#N/A Invalid Security</v>
        <stp/>
        <stp>##V3_BDPV12</stp>
        <stp>IE00BD3WYB25 Corp</stp>
        <stp>short_name</stp>
        <stp>[regression 01 - interest pairs.xlsx]SEM!R187C5</stp>
        <tr r="E187" s="3"/>
      </tp>
      <tp t="e">
        <v>#N/A</v>
        <stp/>
        <stp>##V3_BDPV12</stp>
        <stp xml:space="preserve">FR0013457157_CA_REPO </stp>
        <stp>INDUSTRY_GROUP</stp>
        <stp>[regression 01 - interest pairs.xlsx]SEM!R195C6</stp>
        <tr r="F195" s="3"/>
      </tp>
      <tp t="s">
        <v>Oil&amp;Gas</v>
        <stp/>
        <stp>##V3_BDPV12</stp>
        <stp>XS1501166869 Corp</stp>
        <stp>INDUSTRY_GROUP</stp>
        <stp>[regression 01 - interest pairs.xlsx]main!R35C8</stp>
        <tr r="H35" s="1"/>
      </tp>
      <tp t="s">
        <v>Transportation</v>
        <stp/>
        <stp>##V3_BDPV12</stp>
        <stp>XS2010039548 Corp</stp>
        <stp>INDUSTRY_GROUP</stp>
        <stp>[regression 01 - interest pairs.xlsx]main!R19C8</stp>
        <tr r="H19" s="1"/>
      </tp>
      <tp>
        <v>236.68140485423248</v>
        <stp/>
        <stp>##V3_BDPV12</stp>
        <stp>FR0013425170 Corp</stp>
        <stp>z_sprd_mid</stp>
        <stp>[regression 01 - interest pairs.xlsx]main!R13C11</stp>
        <tr r="K13" s="1"/>
      </tp>
      <tp>
        <v>236.68140485423248</v>
        <stp/>
        <stp>##V3_BDPV12</stp>
        <stp>FR0013425170 Corp</stp>
        <stp>z_sprd_mid</stp>
        <stp>[regression 01 - interest pairs.xlsx]main!R12C11</stp>
        <tr r="K12" s="1"/>
      </tp>
      <tp>
        <v>236.68140485423248</v>
        <stp/>
        <stp>##V3_BDPV12</stp>
        <stp>FR0013425170 Corp</stp>
        <stp>z_sprd_mid</stp>
        <stp>[regression 01 - interest pairs.xlsx]main!R11C11</stp>
        <tr r="K11" s="1"/>
      </tp>
      <tp>
        <v>236.68140485423248</v>
        <stp/>
        <stp>##V3_BDPV12</stp>
        <stp>FR0013425170 Corp</stp>
        <stp>z_sprd_mid</stp>
        <stp>[regression 01 - interest pairs.xlsx]main!R14C11</stp>
        <tr r="K14" s="1"/>
      </tp>
      <tp t="s">
        <v>19/09/2025</v>
        <stp/>
        <stp>##V3_BDPV12</stp>
        <stp>FR0013365285 Corp</stp>
        <stp>final_maturity</stp>
        <stp>[regression 01 - interest pairs.xlsx]SEM!R29C9</stp>
        <tr r="I29" s="3"/>
      </tp>
      <tp t="s">
        <v>06/10/2026</v>
        <stp/>
        <stp>##V3_BDPV12</stp>
        <stp>XS1501166869 Corp</stp>
        <stp>nxt_call_dt</stp>
        <stp>[regression 01 - interest pairs.xlsx]main!R36C9</stp>
        <tr r="I36" s="1"/>
      </tp>
      <tp t="s">
        <v>12/08/2027</v>
        <stp/>
        <stp>##V3_BDPV12</stp>
        <stp>XS2077670342 Corp</stp>
        <stp>nxt_call_dt</stp>
        <stp>[regression 01 - interest pairs.xlsx]main!R20C9</stp>
        <tr r="I20" s="1"/>
      </tp>
      <tp t="s">
        <v>17/06/2024</v>
        <stp/>
        <stp>##V3_BDPV12</stp>
        <stp>FR0013425170 Corp</stp>
        <stp>nxt_call_dt</stp>
        <stp>[regression 01 - interest pairs.xlsx]main!R13C9</stp>
        <tr r="I13" s="1"/>
      </tp>
      <tp t="s">
        <v>Y</v>
        <stp/>
        <stp>##V3_BDPV12</stp>
        <stp>XS1195201931 Corp</stp>
        <stp>callable</stp>
        <stp>[regression 01 - interest pairs.xlsx]SEM!R152C7</stp>
        <tr r="G152" s="3"/>
      </tp>
      <tp t="s">
        <v>Y</v>
        <stp/>
        <stp>##V3_BDPV12</stp>
        <stp>XS1247508903 Corp</stp>
        <stp>callable</stp>
        <stp>[regression 01 - interest pairs.xlsx]SEM!R353C7</stp>
        <tr r="G353" s="3"/>
      </tp>
      <tp t="s">
        <v>Y</v>
        <stp/>
        <stp>##V3_BDPV12</stp>
        <stp>XS1152338072 Corp</stp>
        <stp>callable</stp>
        <stp>[regression 01 - interest pairs.xlsx]SEM!R132C7</stp>
        <tr r="G132" s="3"/>
      </tp>
      <tp t="s">
        <v>Y</v>
        <stp/>
        <stp>##V3_BDPV12</stp>
        <stp>XS1952091202 Corp</stp>
        <stp>callable</stp>
        <stp>[regression 01 - interest pairs.xlsx]SEM!R380C7</stp>
        <tr r="G380" s="3"/>
      </tp>
      <tp t="s">
        <v>Y</v>
        <stp/>
        <stp>##V3_BDPV12</stp>
        <stp>XS1043552261 Corp</stp>
        <stp>callable</stp>
        <stp>[regression 01 - interest pairs.xlsx]SEM!R376C7</stp>
        <tr r="G376" s="3"/>
      </tp>
      <tp t="s">
        <v>Y</v>
        <stp/>
        <stp>##V3_BDPV12</stp>
        <stp>XS1139494493 Corp</stp>
        <stp>callable</stp>
        <stp>[regression 01 - interest pairs.xlsx]SEM!R179C7</stp>
        <tr r="G179" s="3"/>
      </tp>
      <tp t="s">
        <v>Y</v>
        <stp/>
        <stp>##V3_BDPV12</stp>
        <stp>XS1658012023 Corp</stp>
        <stp>callable</stp>
        <stp>[regression 01 - interest pairs.xlsx]SEM!R346C7</stp>
        <tr r="G346" s="3"/>
      </tp>
      <tp t="e">
        <v>#N/A</v>
        <stp/>
        <stp>##V3_BDPV12</stp>
        <stp xml:space="preserve">DE000A2YNZY4_JP_REPO </stp>
        <stp>callable</stp>
        <stp>[regression 01 - interest pairs.xlsx]SEM!R219C7</stp>
        <tr r="G219" s="3"/>
      </tp>
      <tp t="s">
        <v>#N/A Field Not Applicable</v>
        <stp/>
        <stp>##V3_BDPV12</stp>
        <stp>US456837AR44 Corp</stp>
        <stp>final_maturity</stp>
        <stp>[regression 01 - interest pairs.xlsx]SEM!R413C9</stp>
        <tr r="I413" s="3"/>
      </tp>
      <tp t="s">
        <v>#N/A Field Not Applicable</v>
        <stp/>
        <stp>##V3_BDPV12</stp>
        <stp>US539439AU36 Corp</stp>
        <stp>final_maturity</stp>
        <stp>[regression 01 - interest pairs.xlsx]SEM!R418C9</stp>
        <tr r="I418" s="3"/>
      </tp>
      <tp t="s">
        <v>#N/A Field Not Applicable</v>
        <stp/>
        <stp>##V3_BDPV12</stp>
        <stp>US404280AS86 Corp</stp>
        <stp>final_maturity</stp>
        <stp>[regression 01 - interest pairs.xlsx]SEM!R368C9</stp>
        <tr r="I368" s="3"/>
      </tp>
      <tp t="e">
        <v>#N/A</v>
        <stp/>
        <stp>##V3_BDPV12</stp>
        <stp xml:space="preserve">XS0968913342_JP_REPO </stp>
        <stp>INDUSTRY_GROUP</stp>
        <stp>[regression 01 - interest pairs.xlsx]SEM!R315C6</stp>
        <tr r="F315" s="3"/>
      </tp>
      <tp t="s">
        <v>#N/A Field Not Applicable</v>
        <stp/>
        <stp>##V3_BDPV12</stp>
        <stp>USF84914CU62 Corp</stp>
        <stp>final_maturity</stp>
        <stp>[regression 01 - interest pairs.xlsx]SEM!R424C9</stp>
        <tr r="I424" s="3"/>
      </tp>
      <tp t="e">
        <v>#N/A</v>
        <stp/>
        <stp>##V3_BDPV12</stp>
        <stp xml:space="preserve">XS1205618470_CS_REPO </stp>
        <stp>INDUSTRY_GROUP</stp>
        <stp>[regression 01 - interest pairs.xlsx]SEM!R306C6</stp>
        <tr r="F306" s="3"/>
      </tp>
      <tp t="e">
        <v>#N/A</v>
        <stp/>
        <stp>##V3_BDPV12</stp>
        <stp xml:space="preserve">XS1595704872_JP_REPO </stp>
        <stp>INDUSTRY_GROUP</stp>
        <stp>[regression 01 - interest pairs.xlsx]SEM!R323C6</stp>
        <tr r="F323" s="3"/>
      </tp>
      <tp t="e">
        <v>#N/A</v>
        <stp/>
        <stp>##V3_BDPV12</stp>
        <stp xml:space="preserve">XS2010037765_CA_REPO </stp>
        <stp>INDUSTRY_GROUP</stp>
        <stp>[regression 01 - interest pairs.xlsx]SEM!R250C6</stp>
        <tr r="F250" s="3"/>
      </tp>
      <tp t="s">
        <v>Chemicals</v>
        <stp/>
        <stp>##V3_BDPV12</stp>
        <stp>XS1323897725 Corp</stp>
        <stp>INDUSTRY_GROUP</stp>
        <stp>[regression 01 - interest pairs.xlsx]main!R6C8</stp>
        <tr r="H6" s="1"/>
      </tp>
      <tp t="s">
        <v>Chemicals</v>
        <stp/>
        <stp>##V3_BDPV12</stp>
        <stp>XS1405763019 Corp</stp>
        <stp>INDUSTRY_GROUP</stp>
        <stp>[regression 01 - interest pairs.xlsx]main!R18C8</stp>
        <tr r="H18" s="1"/>
      </tp>
      <tp>
        <v>302.23470681943797</v>
        <stp/>
        <stp>##V3_BDPV12</stp>
        <stp>XS1207058733 Corp</stp>
        <stp>z_sprd_mid</stp>
        <stp>[regression 01 - interest pairs.xlsx]main!R31C11</stp>
        <tr r="K31" s="1"/>
      </tp>
      <tp>
        <v>302.23470681943797</v>
        <stp/>
        <stp>##V3_BDPV12</stp>
        <stp>XS1207058733 Corp</stp>
        <stp>z_sprd_mid</stp>
        <stp>[regression 01 - interest pairs.xlsx]main!R28C11</stp>
        <tr r="K28" s="1"/>
      </tp>
      <tp>
        <v>302.23470681943797</v>
        <stp/>
        <stp>##V3_BDPV12</stp>
        <stp>XS1207058733 Corp</stp>
        <stp>z_sprd_mid</stp>
        <stp>[regression 01 - interest pairs.xlsx]main!R25C11</stp>
        <tr r="K25" s="1"/>
      </tp>
      <tp>
        <v>302.23470681943797</v>
        <stp/>
        <stp>##V3_BDPV12</stp>
        <stp>XS1207058733 Corp</stp>
        <stp>z_sprd_mid</stp>
        <stp>[regression 01 - interest pairs.xlsx]main!R26C11</stp>
        <tr r="K26" s="1"/>
      </tp>
      <tp>
        <v>302.23470681943797</v>
        <stp/>
        <stp>##V3_BDPV12</stp>
        <stp>XS1207058733 Corp</stp>
        <stp>z_sprd_mid</stp>
        <stp>[regression 01 - interest pairs.xlsx]main!R27C11</stp>
        <tr r="K27" s="1"/>
      </tp>
      <tp t="s">
        <v>24/10/2030</v>
        <stp/>
        <stp>##V3_BDPV12</stp>
        <stp>FR0013455813 Corp</stp>
        <stp>final_maturity</stp>
        <stp>[regression 01 - interest pairs.xlsx]SEM!R28C9</stp>
        <tr r="I28" s="3"/>
      </tp>
      <tp t="s">
        <v>15/02/2030</v>
        <stp/>
        <stp>##V3_BDPV12</stp>
        <stp>DE0001102499 Govt</stp>
        <stp>final_maturity</stp>
        <stp>[regression 01 - interest pairs.xlsx]SEM!R18C9</stp>
        <tr r="I18" s="3"/>
      </tp>
      <tp t="s">
        <v>06/06/2023</v>
        <stp/>
        <stp>##V3_BDPV12</stp>
        <stp>XS1405763019 Corp</stp>
        <stp>nxt_call_dt</stp>
        <stp>[regression 01 - interest pairs.xlsx]main!R16C9</stp>
        <tr r="I16" s="1"/>
      </tp>
      <tp t="s">
        <v>21/10/2025</v>
        <stp/>
        <stp>##V3_BDPV12</stp>
        <stp>FR0013478252 Corp</stp>
        <stp>nxt_call_dt</stp>
        <stp>[regression 01 - interest pairs.xlsx]main!R10C9</stp>
        <tr r="I10" s="1"/>
      </tp>
      <tp t="s">
        <v>22/10/2024</v>
        <stp/>
        <stp>##V3_BDPV12</stp>
        <stp>XS1309436910 Corp</stp>
        <stp>nxt_call_dt</stp>
        <stp>[regression 01 - interest pairs.xlsx]main!R45C9</stp>
        <tr r="I45" s="1"/>
      </tp>
      <tp t="s">
        <v>19/03/2024</v>
        <stp/>
        <stp>##V3_BDPV12</stp>
        <stp>XS1713462403 Corp</stp>
        <stp>nxt_call_dt</stp>
        <stp>[regression 01 - interest pairs.xlsx]main!R34C9</stp>
        <tr r="I34" s="1"/>
      </tp>
      <tp t="s">
        <v>17/06/2024</v>
        <stp/>
        <stp>##V3_BDPV12</stp>
        <stp>FR0013425170 Corp</stp>
        <stp>nxt_call_dt</stp>
        <stp>[regression 01 - interest pairs.xlsx]main!R12C9</stp>
        <tr r="I12" s="1"/>
      </tp>
      <tp t="s">
        <v>Y</v>
        <stp/>
        <stp>##V3_BDPV12</stp>
        <stp>XS2010039548 Corp</stp>
        <stp>callable</stp>
        <stp>[regression 01 - interest pairs.xlsx]SEM!R108C7</stp>
        <tr r="G108" s="3"/>
      </tp>
      <tp t="s">
        <v>Y</v>
        <stp/>
        <stp>##V3_BDPV12</stp>
        <stp>XS2000719992 Corp</stp>
        <stp>callable</stp>
        <stp>[regression 01 - interest pairs.xlsx]SEM!R120C7</stp>
        <tr r="G120" s="3"/>
      </tp>
      <tp t="s">
        <v>Y</v>
        <stp/>
        <stp>##V3_BDPV12</stp>
        <stp>XS1788973573 Corp</stp>
        <stp>callable</stp>
        <stp>[regression 01 - interest pairs.xlsx]SEM!R170C7</stp>
        <tr r="G170" s="3"/>
      </tp>
      <tp t="s">
        <v>Y</v>
        <stp/>
        <stp>##V3_BDPV12</stp>
        <stp>XS1497755360 Corp</stp>
        <stp>callable</stp>
        <stp>[regression 01 - interest pairs.xlsx]SEM!R372C7</stp>
        <tr r="G372" s="3"/>
      </tp>
      <tp t="s">
        <v>Y</v>
        <stp/>
        <stp>##V3_BDPV12</stp>
        <stp>XS1597324950 Corp</stp>
        <stp>callable</stp>
        <stp>[regression 01 - interest pairs.xlsx]SEM!R404C7</stp>
        <tr r="G404" s="3"/>
      </tp>
      <tp t="s">
        <v>Y</v>
        <stp/>
        <stp>##V3_BDPV12</stp>
        <stp>XS1795406575 Corp</stp>
        <stp>callable</stp>
        <stp>[regression 01 - interest pairs.xlsx]SEM!R151C7</stp>
        <tr r="G151" s="3"/>
      </tp>
      <tp t="s">
        <v>#N/A Field Not Applicable</v>
        <stp/>
        <stp>##V3_BDPV12</stp>
        <stp>USQ568A9SP31 Corp</stp>
        <stp>final_maturity</stp>
        <stp>[regression 01 - interest pairs.xlsx]SEM!R420C9</stp>
        <tr r="I420" s="3"/>
      </tp>
      <tp t="s">
        <v>Y</v>
        <stp/>
        <stp>##V3_BDPV12</stp>
        <stp>XS1884698256 Corp</stp>
        <stp>callable</stp>
        <stp>[regression 01 - interest pairs.xlsx]SEM!R364C7</stp>
        <tr r="G364" s="3"/>
      </tp>
      <tp t="s">
        <v>Y</v>
        <stp/>
        <stp>##V3_BDPV12</stp>
        <stp>XS2046625765 Corp</stp>
        <stp>callable</stp>
        <stp>[regression 01 - interest pairs.xlsx]SEM!R384C7</stp>
        <tr r="G384" s="3"/>
      </tp>
      <tp t="s">
        <v>Y</v>
        <stp/>
        <stp>##V3_BDPV12</stp>
        <stp>XS1963834251 Corp</stp>
        <stp>callable</stp>
        <stp>[regression 01 - interest pairs.xlsx]SEM!R388C7</stp>
        <tr r="G388" s="3"/>
      </tp>
      <tp t="s">
        <v>Y</v>
        <stp/>
        <stp>##V3_BDPV12</stp>
        <stp>XS0968913342 Corp</stp>
        <stp>callable</stp>
        <stp>[regression 01 - interest pairs.xlsx]SEM!R169C7</stp>
        <tr r="G169" s="3"/>
      </tp>
      <tp t="s">
        <v>Y</v>
        <stp/>
        <stp>##V3_BDPV12</stp>
        <stp>XS1425367494 Corp</stp>
        <stp>callable</stp>
        <stp>[regression 01 - interest pairs.xlsx]SEM!R405C7</stp>
        <tr r="G405" s="3"/>
      </tp>
      <tp t="s">
        <v>Y</v>
        <stp/>
        <stp>##V3_BDPV12</stp>
        <stp>XS2050933972 Corp</stp>
        <stp>callable</stp>
        <stp>[regression 01 - interest pairs.xlsx]SEM!R422C7</stp>
        <tr r="G422" s="3"/>
      </tp>
      <tp t="s">
        <v>Y</v>
        <stp/>
        <stp>##V3_BDPV12</stp>
        <stp>XS2122174415 Corp</stp>
        <stp>callable</stp>
        <stp>[regression 01 - interest pairs.xlsx]SEM!R370C7</stp>
        <tr r="G370" s="3"/>
      </tp>
      <tp>
        <v>283.03008396918955</v>
        <stp/>
        <stp>##V3_BDPV12</stp>
        <stp>BE6309987400 Corp</stp>
        <stp>z_sprd_mid</stp>
        <stp>[regression 01 - interest pairs.xlsx]main!R4C11</stp>
        <tr r="K4" s="1"/>
      </tp>
      <tp>
        <v>2.625</v>
        <stp/>
        <stp>##V3_BDPV12</stp>
        <stp>XS1195202822 Corp</stp>
        <stp>coupon</stp>
        <stp>[regression 01 - interest pairs.xlsx]main!R44C6</stp>
        <tr r="F44" s="1"/>
      </tp>
      <tp t="s">
        <v>#N/A Invalid Security</v>
        <stp/>
        <stp>##V3_BDPV12</stp>
        <stp xml:space="preserve">EURUSD CASH </stp>
        <stp>final_maturity</stp>
        <stp>[regression 01 - interest pairs.xlsx]SEM!R362C9</stp>
        <tr r="I362" s="3"/>
      </tp>
      <tp>
        <v>1.75</v>
        <stp/>
        <stp>##V3_BDPV12</stp>
        <stp>XS1974787480 Corp</stp>
        <stp>coupon</stp>
        <stp>[regression 01 - interest pairs.xlsx]main!R39C6</stp>
        <tr r="F39" s="1"/>
      </tp>
      <tp t="s">
        <v>BHP 5 5/8 10/22/79</v>
        <stp/>
        <stp>##V3_BDPV12</stp>
        <stp>XS1309436910 Corp</stp>
        <stp>security_name</stp>
        <stp>[regression 01 - interest pairs.xlsx]main!R45C7</stp>
        <tr r="G45" s="1"/>
      </tp>
      <tp t="s">
        <v>OMVAV 6 1/4 PERP</v>
        <stp/>
        <stp>##V3_BDPV12</stp>
        <stp>XS1294343337 Corp</stp>
        <stp>security_name</stp>
        <stp>[regression 01 - interest pairs.xlsx]main!R29C7</stp>
        <tr r="G29" s="1"/>
      </tp>
      <tp t="s">
        <v>TOTAL 3.369 PERP</v>
        <stp/>
        <stp>##V3_BDPV12</stp>
        <stp>XS1501166869 Corp</stp>
        <stp>security_name</stp>
        <stp>[regression 01 - interest pairs.xlsx]main!R35C7</stp>
        <tr r="G35" s="1"/>
      </tp>
      <tp t="s">
        <v>#N/A Field Not Applicable</v>
        <stp/>
        <stp>##V3_BDPV12</stp>
        <stp>OEM0 Comdty</stp>
        <stp>INDUSTRY_GROUP</stp>
        <stp>[regression 01 - interest pairs.xlsx]SEM!R45C6</stp>
        <tr r="F45" s="3"/>
      </tp>
      <tp t="s">
        <v>#N/A Field Not Applicable</v>
        <stp/>
        <stp>##V3_BDPV12</stp>
        <stp>UBM0 Comdty</stp>
        <stp>INDUSTRY_GROUP</stp>
        <stp>[regression 01 - interest pairs.xlsx]SEM!R65C6</stp>
        <tr r="F65" s="3"/>
      </tp>
      <tp t="s">
        <v>Electric</v>
        <stp/>
        <stp>##V3_BDPV12</stp>
        <stp>FR0013464963 Corp</stp>
        <stp>INDUSTRY_GROUP</stp>
        <stp>[regression 01 - interest pairs.xlsx]SEM!R23C6</stp>
        <tr r="F23" s="3"/>
      </tp>
      <tp t="s">
        <v>07/08/2022</v>
        <stp/>
        <stp>##V3_BDPV12</stp>
        <stp>DE000A2GSFF1 Corp</stp>
        <stp>nxt_call_dt</stp>
        <stp>[regression 01 - interest pairs.xlsx]SEM!R125C8</stp>
        <tr r="H125" s="3"/>
      </tp>
      <tp t="s">
        <v>Transportation</v>
        <stp/>
        <stp>##V3_BDPV12</stp>
        <stp>FR0011360478 Corp</stp>
        <stp>INDUSTRY_GROUP</stp>
        <stp>[regression 01 - interest pairs.xlsx]SEM!R37C6</stp>
        <tr r="F37" s="3"/>
      </tp>
      <tp t="s">
        <v>Electric</v>
        <stp/>
        <stp>##V3_BDPV12</stp>
        <stp>FR0013284270 Corp</stp>
        <stp>INDUSTRY_GROUP</stp>
        <stp>[regression 01 - interest pairs.xlsx]SEM!R33C6</stp>
        <tr r="F33" s="3"/>
      </tp>
      <tp t="s">
        <v>Banks</v>
        <stp/>
        <stp>##V3_BDPV12</stp>
        <stp>CH0537261858 Corp</stp>
        <stp>INDUSTRY_GROUP</stp>
        <stp>[regression 01 - interest pairs.xlsx]SEM!R71C6</stp>
        <tr r="F71" s="3"/>
      </tp>
      <tp t="s">
        <v>19/08/2025</v>
        <stp/>
        <stp>##V3_BDPV12</stp>
        <stp>USF1R15XK367 Corp</stp>
        <stp>nxt_call_dt</stp>
        <stp>[regression 01 - interest pairs.xlsx]SEM!R354C8</stp>
        <tr r="H354" s="3"/>
      </tp>
      <tp t="s">
        <v>Electric</v>
        <stp/>
        <stp>##V3_BDPV12</stp>
        <stp>USF2893TAF33 Corp</stp>
        <stp>INDUSTRY_GROUP</stp>
        <stp>[regression 01 - interest pairs.xlsx]SEM!R173C6</stp>
        <tr r="F173" s="3"/>
      </tp>
      <tp t="s">
        <v>04/10/2023</v>
        <stp/>
        <stp>##V3_BDPV12</stp>
        <stp>USF84914CU62 Corp</stp>
        <stp>nxt_call_dt</stp>
        <stp>[regression 01 - interest pairs.xlsx]SEM!R381C8</stp>
        <tr r="H381" s="3"/>
      </tp>
      <tp>
        <v>4.5</v>
        <stp/>
        <stp>##V3_BDPV12</stp>
        <stp>XS1207058733 Corp</stp>
        <stp>coupon</stp>
        <stp>[regression 01 - interest pairs.xlsx]main!R28C6</stp>
        <tr r="F28" s="1"/>
      </tp>
      <tp>
        <v>1.75</v>
        <stp/>
        <stp>##V3_BDPV12</stp>
        <stp>XS1974787480 Corp</stp>
        <stp>coupon</stp>
        <stp>[regression 01 - interest pairs.xlsx]main!R38C6</stp>
        <tr r="F38" s="1"/>
      </tp>
      <tp t="s">
        <v>SOLBBB 5.869 PERP</v>
        <stp/>
        <stp>##V3_BDPV12</stp>
        <stp>XS1323897725 Corp</stp>
        <stp>security_name</stp>
        <stp>[regression 01 - interest pairs.xlsx]main!R17C7</stp>
        <tr r="G17" s="1"/>
      </tp>
      <tp t="s">
        <v>#N/A Field Not Applicable</v>
        <stp/>
        <stp>##V3_BDPV12</stp>
        <stp>RXM0 Comdty</stp>
        <stp>INDUSTRY_GROUP</stp>
        <stp>[regression 01 - interest pairs.xlsx]SEM!R74C6</stp>
        <tr r="F74" s="3"/>
      </tp>
      <tp t="s">
        <v>Electric</v>
        <stp/>
        <stp>##V3_BDPV12</stp>
        <stp>FR0013344686 Corp</stp>
        <stp>INDUSTRY_GROUP</stp>
        <stp>[regression 01 - interest pairs.xlsx]SEM!R32C6</stp>
        <tr r="F32" s="3"/>
      </tp>
      <tp t="s">
        <v>Electric</v>
        <stp/>
        <stp>##V3_BDPV12</stp>
        <stp>USF2893TAF33 Corp</stp>
        <stp>INDUSTRY_GROUP</stp>
        <stp>[regression 01 - interest pairs.xlsx]SEM!R110C6</stp>
        <tr r="F110" s="3"/>
      </tp>
      <tp>
        <v>3.3690000000000002</v>
        <stp/>
        <stp>##V3_BDPV12</stp>
        <stp>XS1501166869 Corp</stp>
        <stp>coupon</stp>
        <stp>[regression 01 - interest pairs.xlsx]main!R42C6</stp>
        <tr r="F42" s="1"/>
      </tp>
      <tp t="s">
        <v>TOTAL 3 7/8 PERP</v>
        <stp/>
        <stp>##V3_BDPV12</stp>
        <stp>XS1413581205 Corp</stp>
        <stp>security_name</stp>
        <stp>[regression 01 - interest pairs.xlsx]main!R41C7</stp>
        <tr r="G41" s="1"/>
      </tp>
      <tp t="s">
        <v>DBHNGR 1.6 PERP</v>
        <stp/>
        <stp>##V3_BDPV12</stp>
        <stp>XS2010039548 Corp</stp>
        <stp>security_name</stp>
        <stp>[regression 01 - interest pairs.xlsx]main!R19C7</stp>
        <tr r="G19" s="1"/>
      </tp>
      <tp t="s">
        <v>Electric</v>
        <stp/>
        <stp>##V3_BDPV12</stp>
        <stp>FR0013455821 Corp</stp>
        <stp>INDUSTRY_GROUP</stp>
        <stp>[regression 01 - interest pairs.xlsx]SEM!R30C6</stp>
        <tr r="F30" s="3"/>
      </tp>
      <tp t="e">
        <v>#N/A</v>
        <stp/>
        <stp>##V3_BDPV12</stp>
        <stp xml:space="preserve">DE000A169NC2_JP_REPO </stp>
        <stp>final_maturity</stp>
        <stp>[regression 01 - interest pairs.xlsx]SEM!R220C9</stp>
        <tr r="I220" s="3"/>
      </tp>
      <tp t="s">
        <v>Electric</v>
        <stp/>
        <stp>##V3_BDPV12</stp>
        <stp>FR0010891317 Corp</stp>
        <stp>INDUSTRY_GROUP</stp>
        <stp>[regression 01 - interest pairs.xlsx]SEM!R24C6</stp>
        <tr r="F24" s="3"/>
      </tp>
      <tp t="s">
        <v>Banks</v>
        <stp/>
        <stp>##V3_BDPV12</stp>
        <stp>US404280BL25 Corp</stp>
        <stp>INDUSTRY_GROUP</stp>
        <stp>[regression 01 - interest pairs.xlsx]SEM!R411C6</stp>
        <tr r="F411" s="3"/>
      </tp>
      <tp t="e">
        <v>#N/A</v>
        <stp/>
        <stp>##V3_BDPV12</stp>
        <stp xml:space="preserve">US92857WBQ24_JP_REPO </stp>
        <stp>short_name</stp>
        <stp>[regression 01 - interest pairs.xlsx]SEM!R313C5</stp>
        <tr r="E313" s="3"/>
      </tp>
      <tp t="s">
        <v>Banks</v>
        <stp/>
        <stp>##V3_BDPV12</stp>
        <stp>CH0537261858 Corp</stp>
        <stp>INDUSTRY_GROUP</stp>
        <stp>[regression 01 - interest pairs.xlsx]SEM!R13C6</stp>
        <tr r="F13" s="3"/>
      </tp>
      <tp t="s">
        <v>13/09/2021</v>
        <stp/>
        <stp>##V3_BDPV12</stp>
        <stp>USF43628C734 Corp</stp>
        <stp>nxt_call_dt</stp>
        <stp>[regression 01 - interest pairs.xlsx]SEM!R425C8</stp>
        <tr r="H425" s="3"/>
      </tp>
      <tp t="e">
        <v>#N/A</v>
        <stp/>
        <stp>##V3_BDPV12</stp>
        <stp xml:space="preserve">CH0400441280_JP_REPO </stp>
        <stp>final_maturity</stp>
        <stp>[regression 01 - interest pairs.xlsx]SEM!R301C9</stp>
        <tr r="I301" s="3"/>
      </tp>
      <tp>
        <v>2.625</v>
        <stp/>
        <stp>##V3_BDPV12</stp>
        <stp>XS1195202822 Corp</stp>
        <stp>coupon</stp>
        <stp>[regression 01 - interest pairs.xlsx]main!R37C6</stp>
        <tr r="F37" s="1"/>
      </tp>
      <tp t="s">
        <v>REPSM 4 1/2 03/25/75</v>
        <stp/>
        <stp>##V3_BDPV12</stp>
        <stp>XS1207058733 Corp</stp>
        <stp>security_name</stp>
        <stp>[regression 01 - interest pairs.xlsx]main!R28C7</stp>
        <tr r="G28" s="1"/>
      </tp>
      <tp t="s">
        <v>OMVAV 2 7/8 PERP</v>
        <stp/>
        <stp>##V3_BDPV12</stp>
        <stp>XS1713462403 Corp</stp>
        <stp>security_name</stp>
        <stp>[regression 01 - interest pairs.xlsx]main!R33C7</stp>
        <tr r="G33" s="1"/>
      </tp>
      <tp t="s">
        <v>TOTAL 3.369 PERP</v>
        <stp/>
        <stp>##V3_BDPV12</stp>
        <stp>XS1501166869 Corp</stp>
        <stp>security_name</stp>
        <stp>[regression 01 - interest pairs.xlsx]main!R36C7</stp>
        <tr r="G36" s="1"/>
      </tp>
      <tp t="s">
        <v>18/12/2023</v>
        <stp/>
        <stp>##V3_BDPV12</stp>
        <stp>USF8586CRW49 Corp</stp>
        <stp>nxt_call_dt</stp>
        <stp>[regression 01 - interest pairs.xlsx]SEM!R426C8</stp>
        <tr r="H426" s="3"/>
      </tp>
      <tp t="s">
        <v>Banks</v>
        <stp/>
        <stp>##V3_BDPV12</stp>
        <stp>US456837AE31 Corp</stp>
        <stp>INDUSTRY_GROUP</stp>
        <stp>[regression 01 - interest pairs.xlsx]SEM!R373C6</stp>
        <tr r="F373" s="3"/>
      </tp>
      <tp t="s">
        <v>24/01/2030</v>
        <stp/>
        <stp>##V3_BDPV12</stp>
        <stp>USH3698DCV40 Corp</stp>
        <stp>nxt_call_dt</stp>
        <stp>[regression 01 - interest pairs.xlsx]SEM!R356C8</stp>
        <tr r="H356" s="3"/>
      </tp>
      <tp t="s">
        <v>Electric</v>
        <stp/>
        <stp>##V3_BDPV12</stp>
        <stp>PTEDPLOM0017 Corp</stp>
        <stp>INDUSTRY_GROUP</stp>
        <stp>[regression 01 - interest pairs.xlsx]SEM!R115C6</stp>
        <tr r="F115" s="3"/>
      </tp>
      <tp t="s">
        <v>Banks</v>
        <stp/>
        <stp>##V3_BDPV12</stp>
        <stp>CH0336602930 Corp</stp>
        <stp>INDUSTRY_GROUP</stp>
        <stp>[regression 01 - interest pairs.xlsx]SEM!R91C6</stp>
        <tr r="F91" s="3"/>
      </tp>
      <tp t="e">
        <v>#N/A</v>
        <stp/>
        <stp>##V3_BDPV12</stp>
        <stp xml:space="preserve">US404280BP39_JP_REPO </stp>
        <stp>short_name</stp>
        <stp>[regression 01 - interest pairs.xlsx]SEM!R254C5</stp>
        <tr r="E254" s="3"/>
      </tp>
      <tp>
        <v>2.875</v>
        <stp/>
        <stp>##V3_BDPV12</stp>
        <stp>XS2011260705 Corp</stp>
        <stp>coupon</stp>
        <stp>[regression 01 - interest pairs.xlsx]main!R8C6</stp>
        <tr r="F8" s="1"/>
      </tp>
      <tp t="s">
        <v>04/10/2023</v>
        <stp/>
        <stp>##V3_BDPV12</stp>
        <stp>USF84914CU62 Corp</stp>
        <stp>nxt_call_dt</stp>
        <stp>[regression 01 - interest pairs.xlsx]SEM!R424C8</stp>
        <tr r="H424" s="3"/>
      </tp>
      <tp>
        <v>4.5</v>
        <stp/>
        <stp>##V3_BDPV12</stp>
        <stp>XS1405763019 Corp</stp>
        <stp>coupon</stp>
        <stp>[regression 01 - interest pairs.xlsx]main!R18C6</stp>
        <tr r="F18" s="1"/>
      </tp>
      <tp t="s">
        <v>#N/A Invalid Security</v>
        <stp/>
        <stp>##V3_BDPV12</stp>
        <stp xml:space="preserve">EURUSD CASH </stp>
        <stp>final_maturity</stp>
        <stp>[regression 01 - interest pairs.xlsx]SEM!R406C9</stp>
        <tr r="I406" s="3"/>
      </tp>
      <tp t="s">
        <v>TOTAL 2.708 PERP</v>
        <stp/>
        <stp>##V3_BDPV12</stp>
        <stp>XS1501167164 Corp</stp>
        <stp>security_name</stp>
        <stp>[regression 01 - interest pairs.xlsx]main!R40C7</stp>
        <tr r="G40" s="1"/>
      </tp>
      <tp t="s">
        <v>OMVAV 2 7/8 PERP</v>
        <stp/>
        <stp>##V3_BDPV12</stp>
        <stp>XS1713462403 Corp</stp>
        <stp>security_name</stp>
        <stp>[regression 01 - interest pairs.xlsx]main!R34C7</stp>
        <tr r="G34" s="1"/>
      </tp>
      <tp t="s">
        <v>BAYNGR 3 1/8 11/12/79</v>
        <stp/>
        <stp>##V3_BDPV12</stp>
        <stp>XS2077670342 Corp</stp>
        <stp>security_name</stp>
        <stp>[regression 01 - interest pairs.xlsx]main!R20C7</stp>
        <tr r="G20" s="1"/>
      </tp>
      <tp t="s">
        <v>#N/A Field Not Applicable</v>
        <stp/>
        <stp>##V3_BDPV12</stp>
        <stp>RXM0 Comdty</stp>
        <stp>INDUSTRY_GROUP</stp>
        <stp>[regression 01 - interest pairs.xlsx]SEM!R51C6</stp>
        <tr r="F51" s="3"/>
      </tp>
      <tp t="s">
        <v>12/09/2025</v>
        <stp/>
        <stp>##V3_BDPV12</stp>
        <stp>USH3698DBZ62 Corp</stp>
        <stp>nxt_call_dt</stp>
        <stp>[regression 01 - interest pairs.xlsx]SEM!R403C8</stp>
        <tr r="H403" s="3"/>
      </tp>
      <tp t="s">
        <v>24/01/2030</v>
        <stp/>
        <stp>##V3_BDPV12</stp>
        <stp>USH3698DCV40 Corp</stp>
        <stp>nxt_call_dt</stp>
        <stp>[regression 01 - interest pairs.xlsx]SEM!R401C8</stp>
        <tr r="H401" s="3"/>
      </tp>
      <tp t="s">
        <v>Electric</v>
        <stp/>
        <stp>##V3_BDPV12</stp>
        <stp>FR0010961581 Corp</stp>
        <stp>INDUSTRY_GROUP</stp>
        <stp>[regression 01 - interest pairs.xlsx]SEM!R22C6</stp>
        <tr r="F22" s="3"/>
      </tp>
      <tp t="s">
        <v>Banks</v>
        <stp/>
        <stp>##V3_BDPV12</stp>
        <stp>FR0013381704 Corp</stp>
        <stp>INDUSTRY_GROUP</stp>
        <stp>[regression 01 - interest pairs.xlsx]SEM!R82C6</stp>
        <tr r="F82" s="3"/>
      </tp>
      <tp t="s">
        <v>Lodging</v>
        <stp/>
        <stp>##V3_BDPV12</stp>
        <stp>FR0013457157 Corp</stp>
        <stp>INDUSTRY_GROUP</stp>
        <stp>[regression 01 - interest pairs.xlsx]SEM!R94C6</stp>
        <tr r="F94" s="3"/>
      </tp>
      <tp t="s">
        <v>29/01/2023</v>
        <stp/>
        <stp>##V3_BDPV12</stp>
        <stp>USF2893TAF33 Corp</stp>
        <stp>nxt_call_dt</stp>
        <stp>[regression 01 - interest pairs.xlsx]SEM!R173C8</stp>
        <tr r="H173" s="3"/>
      </tp>
      <tp t="s">
        <v>31/01/2024</v>
        <stp/>
        <stp>##V3_BDPV12</stp>
        <stp>USH4209UAT37 Corp</stp>
        <stp>nxt_call_dt</stp>
        <stp>[regression 01 - interest pairs.xlsx]SEM!R387C8</stp>
        <tr r="H387" s="3"/>
      </tp>
      <tp t="s">
        <v>25/02/2030</v>
        <stp/>
        <stp>##V3_BDPV12</stp>
        <stp>USF1R15XL274 Corp</stp>
        <stp>nxt_call_dt</stp>
        <stp>[regression 01 - interest pairs.xlsx]SEM!R351C8</stp>
        <tr r="H351" s="3"/>
      </tp>
      <tp t="e">
        <v>#N/A</v>
        <stp/>
        <stp>##V3_BDPV12</stp>
        <stp xml:space="preserve">USF22797RT78_JP_REPO </stp>
        <stp>short_name</stp>
        <stp>[regression 01 - interest pairs.xlsx]SEM!R193C5</stp>
        <tr r="E193" s="3"/>
      </tp>
      <tp t="s">
        <v>23/12/2025</v>
        <stp/>
        <stp>##V3_BDPV12</stp>
        <stp>USF2R125CD54 Corp</stp>
        <stp>nxt_call_dt</stp>
        <stp>[regression 01 - interest pairs.xlsx]SEM!R345C8</stp>
        <tr r="H345" s="3"/>
      </tp>
      <tp>
        <v>2.875</v>
        <stp/>
        <stp>##V3_BDPV12</stp>
        <stp>XS2011260705 Corp</stp>
        <stp>coupon</stp>
        <stp>[regression 01 - interest pairs.xlsx]main!R9C6</stp>
        <tr r="F9" s="1"/>
      </tp>
      <tp t="e">
        <v>#N/A</v>
        <stp/>
        <stp>##V3_BDPV12</stp>
        <stp xml:space="preserve">BE6285455497_JP_REPO </stp>
        <stp>final_maturity</stp>
        <stp>[regression 01 - interest pairs.xlsx]SEM!R189C9</stp>
        <tr r="I189" s="3"/>
      </tp>
      <tp>
        <v>3.3690000000000002</v>
        <stp/>
        <stp>##V3_BDPV12</stp>
        <stp>XS1501166869 Corp</stp>
        <stp>coupon</stp>
        <stp>[regression 01 - interest pairs.xlsx]main!R35C6</stp>
        <tr r="F35" s="1"/>
      </tp>
      <tp>
        <v>1.6</v>
        <stp/>
        <stp>##V3_BDPV12</stp>
        <stp>XS2010039548 Corp</stp>
        <stp>coupon</stp>
        <stp>[regression 01 - interest pairs.xlsx]main!R19C6</stp>
        <tr r="F19" s="1"/>
      </tp>
      <tp t="s">
        <v>BAYNGR 2 3/8 11/12/79</v>
        <stp/>
        <stp>##V3_BDPV12</stp>
        <stp>XS2077670003 Corp</stp>
        <stp>security_name</stp>
        <stp>[regression 01 - interest pairs.xlsx]main!R21C7</stp>
        <tr r="G21" s="1"/>
      </tp>
      <tp t="s">
        <v>LXSGR 4 1/2 12/06/76</v>
        <stp/>
        <stp>##V3_BDPV12</stp>
        <stp>XS1405763019 Corp</stp>
        <stp>security_name</stp>
        <stp>[regression 01 - interest pairs.xlsx]main!R15C7</stp>
        <tr r="G15" s="1"/>
      </tp>
      <tp t="s">
        <v>Banks</v>
        <stp/>
        <stp>##V3_BDPV12</stp>
        <stp>US53944YAJ29 Corp</stp>
        <stp>INDUSTRY_GROUP</stp>
        <stp>[regression 01 - interest pairs.xlsx]SEM!R416C6</stp>
        <tr r="F416" s="3"/>
      </tp>
      <tp t="s">
        <v>#N/A Field Not Applicable</v>
        <stp/>
        <stp>##V3_BDPV12</stp>
        <stp>DUM0 Comdty</stp>
        <stp>INDUSTRY_GROUP</stp>
        <stp>[regression 01 - interest pairs.xlsx]SEM!R20C6</stp>
        <tr r="F20" s="3"/>
      </tp>
      <tp t="s">
        <v>Banks</v>
        <stp/>
        <stp>##V3_BDPV12</stp>
        <stp>US456837AE31 Corp</stp>
        <stp>INDUSTRY_GROUP</stp>
        <stp>[regression 01 - interest pairs.xlsx]SEM!R415C6</stp>
        <tr r="F415" s="3"/>
      </tp>
      <tp t="s">
        <v>17/07/2023</v>
        <stp/>
        <stp>##V3_BDPV12</stp>
        <stp>USH3698DBW32 Corp</stp>
        <stp>nxt_call_dt</stp>
        <stp>[regression 01 - interest pairs.xlsx]SEM!R357C8</stp>
        <tr r="H357" s="3"/>
      </tp>
      <tp t="s">
        <v>Banks</v>
        <stp/>
        <stp>##V3_BDPV12</stp>
        <stp>US65557DAL55 Corp</stp>
        <stp>INDUSTRY_GROUP</stp>
        <stp>[regression 01 - interest pairs.xlsx]SEM!R421C6</stp>
        <tr r="F421" s="3"/>
      </tp>
      <tp t="s">
        <v>02/01/2032</v>
        <stp/>
        <stp>##V3_BDPV12</stp>
        <stp>BE6320935271 Corp</stp>
        <stp>nxt_call_dt</stp>
        <stp>[regression 01 - interest pairs.xlsx]SEM!R4C8</stp>
        <tr r="H4" s="3"/>
      </tp>
      <tp t="s">
        <v>Electric</v>
        <stp/>
        <stp>##V3_BDPV12</stp>
        <stp>FR0013213295 Corp</stp>
        <stp>INDUSTRY_GROUP</stp>
        <stp>[regression 01 - interest pairs.xlsx]SEM!R21C6</stp>
        <tr r="F21" s="3"/>
      </tp>
      <tp t="s">
        <v>Banks</v>
        <stp/>
        <stp>##V3_BDPV12</stp>
        <stp>US404280BC26 Corp</stp>
        <stp>INDUSTRY_GROUP</stp>
        <stp>[regression 01 - interest pairs.xlsx]SEM!R369C6</stp>
        <tr r="F369" s="3"/>
      </tp>
      <tp t="s">
        <v>Banks</v>
        <stp/>
        <stp>##V3_BDPV12</stp>
        <stp>CH0537261858 Corp</stp>
        <stp>INDUSTRY_GROUP</stp>
        <stp>[regression 01 - interest pairs.xlsx]SEM!R84C6</stp>
        <tr r="F84" s="3"/>
      </tp>
      <tp t="s">
        <v>Beverages</v>
        <stp/>
        <stp>##V3_BDPV12</stp>
        <stp>BE6320935271 Corp</stp>
        <stp>INDUSTRY_GROUP</stp>
        <stp>[regression 01 - interest pairs.xlsx]SEM!R70C6</stp>
        <tr r="F70" s="3"/>
      </tp>
      <tp t="s">
        <v>23/09/2024</v>
        <stp/>
        <stp>##V3_BDPV12</stp>
        <stp>USF2R125CF03 Corp</stp>
        <stp>nxt_call_dt</stp>
        <stp>[regression 01 - interest pairs.xlsx]SEM!R343C8</stp>
        <tr r="H343" s="3"/>
      </tp>
      <tp>
        <v>3.3690000000000002</v>
        <stp/>
        <stp>##V3_BDPV12</stp>
        <stp>XS1501166869 Corp</stp>
        <stp>coupon</stp>
        <stp>[regression 01 - interest pairs.xlsx]main!R36C6</stp>
        <tr r="F36" s="1"/>
      </tp>
      <tp t="s">
        <v>LXSGR 4 1/2 12/06/76</v>
        <stp/>
        <stp>##V3_BDPV12</stp>
        <stp>XS1405763019 Corp</stp>
        <stp>security_name</stp>
        <stp>[regression 01 - interest pairs.xlsx]main!R16C7</stp>
        <tr r="G16" s="1"/>
      </tp>
      <tp t="s">
        <v>#N/A Field Not Applicable</v>
        <stp/>
        <stp>##V3_BDPV12</stp>
        <stp>OEM0 Comdty</stp>
        <stp>INDUSTRY_GROUP</stp>
        <stp>[regression 01 - interest pairs.xlsx]SEM!R73C6</stp>
        <tr r="F73" s="3"/>
      </tp>
      <tp t="s">
        <v>Water</v>
        <stp/>
        <stp>##V3_BDPV12</stp>
        <stp>FR0013476595 Corp</stp>
        <stp>INDUSTRY_GROUP</stp>
        <stp>[regression 01 - interest pairs.xlsx]SEM!R77C6</stp>
        <tr r="F77" s="3"/>
      </tp>
      <tp t="e">
        <v>#N/A</v>
        <stp/>
        <stp>##V3_BDPV12</stp>
        <stp xml:space="preserve">US404280AT69_JP_REPO </stp>
        <stp>short_name</stp>
        <stp>[regression 01 - interest pairs.xlsx]SEM!R255C5</stp>
        <tr r="E255" s="3"/>
      </tp>
      <tp t="e">
        <v>#N/A</v>
        <stp/>
        <stp>##V3_BDPV12</stp>
        <stp xml:space="preserve">CH0537261858_JP_REPO </stp>
        <stp>final_maturity</stp>
        <stp>[regression 01 - interest pairs.xlsx]SEM!R218C9</stp>
        <tr r="I218" s="3"/>
      </tp>
      <tp t="s">
        <v>29/09/2025</v>
        <stp/>
        <stp>##V3_BDPV12</stp>
        <stp>USF43628B413 Corp</stp>
        <stp>nxt_call_dt</stp>
        <stp>[regression 01 - interest pairs.xlsx]SEM!R383C8</stp>
        <tr r="H383" s="3"/>
      </tp>
      <tp>
        <v>6.25</v>
        <stp/>
        <stp>##V3_BDPV12</stp>
        <stp>XS1294343337 Corp</stp>
        <stp>coupon</stp>
        <stp>[regression 01 - interest pairs.xlsx]main!R29C6</stp>
        <tr r="F29" s="1"/>
      </tp>
      <tp>
        <v>2.625</v>
        <stp/>
        <stp>##V3_BDPV12</stp>
        <stp>XS1195202822 Corp</stp>
        <stp>coupon</stp>
        <stp>[regression 01 - interest pairs.xlsx]main!R43C6</stp>
        <tr r="F43" s="1"/>
      </tp>
      <tp t="s">
        <v>TOTAL 3.369 PERP</v>
        <stp/>
        <stp>##V3_BDPV12</stp>
        <stp>XS1501166869 Corp</stp>
        <stp>security_name</stp>
        <stp>[regression 01 - interest pairs.xlsx]main!R42C7</stp>
        <tr r="G42" s="1"/>
      </tp>
      <tp t="s">
        <v>18/12/2023</v>
        <stp/>
        <stp>##V3_BDPV12</stp>
        <stp>USF8586CRW49 Corp</stp>
        <stp>nxt_call_dt</stp>
        <stp>[regression 01 - interest pairs.xlsx]SEM!R382C8</stp>
        <tr r="H382" s="3"/>
      </tp>
      <tp t="s">
        <v>Banks</v>
        <stp/>
        <stp>##V3_BDPV12</stp>
        <stp>US53944YAJ29 Corp</stp>
        <stp>INDUSTRY_GROUP</stp>
        <stp>[regression 01 - interest pairs.xlsx]SEM!R394C6</stp>
        <tr r="F394" s="3"/>
      </tp>
      <tp t="s">
        <v>Banks</v>
        <stp/>
        <stp>##V3_BDPV12</stp>
        <stp>US539439AG42 Corp</stp>
        <stp>INDUSTRY_GROUP</stp>
        <stp>[regression 01 - interest pairs.xlsx]SEM!R419C6</stp>
        <tr r="F419" s="3"/>
      </tp>
      <tp t="s">
        <v>#N/A Field Not Applicable</v>
        <stp/>
        <stp>##V3_BDPV12</stp>
        <stp>OEM0 Comdty</stp>
        <stp>INDUSTRY_GROUP</stp>
        <stp>[regression 01 - interest pairs.xlsx]SEM!R92C6</stp>
        <tr r="F92" s="3"/>
      </tp>
      <tp t="s">
        <v>Banks</v>
        <stp/>
        <stp>##V3_BDPV12</stp>
        <stp>US404280BN80 Corp</stp>
        <stp>INDUSTRY_GROUP</stp>
        <stp>[regression 01 - interest pairs.xlsx]SEM!R366C6</stp>
        <tr r="F366" s="3"/>
      </tp>
      <tp t="s">
        <v>Electric</v>
        <stp/>
        <stp>##V3_BDPV12</stp>
        <stp>PTEDPKOM0034 Corp</stp>
        <stp>INDUSTRY_GROUP</stp>
        <stp>[regression 01 - interest pairs.xlsx]SEM!R116C6</stp>
        <tr r="F116" s="3"/>
      </tp>
      <tp t="s">
        <v>Banks</v>
        <stp/>
        <stp>##V3_BDPV12</stp>
        <stp>FR0013508512 Corp</stp>
        <stp>INDUSTRY_GROUP</stp>
        <stp>[regression 01 - interest pairs.xlsx]SEM!R78C6</stp>
        <tr r="F78" s="3"/>
      </tp>
      <tp t="s">
        <v>Electric</v>
        <stp/>
        <stp>##V3_BDPV12</stp>
        <stp>FR0013504693 Corp</stp>
        <stp>INDUSTRY_GROUP</stp>
        <stp>[regression 01 - interest pairs.xlsx]SEM!R34C6</stp>
        <tr r="F34" s="3"/>
      </tp>
      <tp t="s">
        <v>02/10/2039</v>
        <stp/>
        <stp>##V3_BDPV12</stp>
        <stp>BE6320936287 Corp</stp>
        <stp>nxt_call_dt</stp>
        <stp>[regression 01 - interest pairs.xlsx]SEM!R5C8</stp>
        <tr r="H5" s="3"/>
      </tp>
      <tp t="s">
        <v>Electric</v>
        <stp/>
        <stp>##V3_BDPV12</stp>
        <stp>FR0013290749 Corp</stp>
        <stp>INDUSTRY_GROUP</stp>
        <stp>[regression 01 - interest pairs.xlsx]SEM!R50C6</stp>
        <tr r="F50" s="3"/>
      </tp>
      <tp t="s">
        <v>Chemicals</v>
        <stp/>
        <stp>##V3_BDPV12</stp>
        <stp>FR0013425170 Corp</stp>
        <stp>INDUSTRY_GROUP</stp>
        <stp>[regression 01 - interest pairs.xlsx]SEM!R95C6</stp>
        <tr r="F95" s="3"/>
      </tp>
      <tp t="s">
        <v>29/01/2023</v>
        <stp/>
        <stp>##V3_BDPV12</stp>
        <stp>USF2893TAF33 Corp</stp>
        <stp>nxt_call_dt</stp>
        <stp>[regression 01 - interest pairs.xlsx]SEM!R110C8</stp>
        <tr r="H110" s="3"/>
      </tp>
      <tp t="s">
        <v>15/11/2027</v>
        <stp/>
        <stp>##V3_BDPV12</stp>
        <stp>USF1R15XK771 Corp</stp>
        <stp>nxt_call_dt</stp>
        <stp>[regression 01 - interest pairs.xlsx]SEM!R352C8</stp>
        <tr r="H352" s="3"/>
      </tp>
      <tp>
        <v>4.5</v>
        <stp/>
        <stp>##V3_BDPV12</stp>
        <stp>XS1207058733 Corp</stp>
        <stp>coupon</stp>
        <stp>[regression 01 - interest pairs.xlsx]main!R31C6</stp>
        <tr r="F31" s="1"/>
      </tp>
      <tp>
        <v>2.75</v>
        <stp/>
        <stp>##V3_BDPV12</stp>
        <stp>FR0013425170 Corp</stp>
        <stp>coupon</stp>
        <stp>[regression 01 - interest pairs.xlsx]main!R12C6</stp>
        <tr r="F12" s="1"/>
      </tp>
      <tp>
        <v>3.75</v>
        <stp/>
        <stp>##V3_BDPV12</stp>
        <stp>DE000A11QR73 Corp</stp>
        <stp>coupon</stp>
        <stp>[regression 01 - interest pairs.xlsx]main!R24C6</stp>
        <tr r="F24" s="1"/>
      </tp>
      <tp t="s">
        <v>OMVAV 5 1/4 PERP</v>
        <stp/>
        <stp>##V3_BDPV12</stp>
        <stp>XS1294342792 Corp</stp>
        <stp>security_name</stp>
        <stp>[regression 01 - interest pairs.xlsx]main!R30C7</stp>
        <tr r="G30" s="1"/>
      </tp>
      <tp t="s">
        <v>LXSGR 4 1/2 12/06/76</v>
        <stp/>
        <stp>##V3_BDPV12</stp>
        <stp>XS1405763019 Corp</stp>
        <stp>security_name</stp>
        <stp>[regression 01 - interest pairs.xlsx]main!R18C7</stp>
        <tr r="G18" s="1"/>
      </tp>
      <tp t="s">
        <v>Auto Manufacturers</v>
        <stp/>
        <stp>##V3_BDPV12</stp>
        <stp>DE000A169NC2 Corp</stp>
        <stp>INDUSTRY_GROUP</stp>
        <stp>[regression 01 - interest pairs.xlsx]SEM!R15C6</stp>
        <tr r="F15" s="3"/>
      </tp>
      <tp t="e">
        <v>#N/A</v>
        <stp/>
        <stp>##V3_BDPV12</stp>
        <stp xml:space="preserve">US404280BP39_CS_REPO </stp>
        <stp>short_name</stp>
        <stp>[regression 01 - interest pairs.xlsx]SEM!R326C5</stp>
        <tr r="E326" s="3"/>
      </tp>
      <tp t="s">
        <v>Banks</v>
        <stp/>
        <stp>##V3_BDPV12</stp>
        <stp>USF2R125CF03 Corp</stp>
        <stp>INDUSTRY_GROUP</stp>
        <stp>[regression 01 - interest pairs.xlsx]SEM!R343C6</stp>
        <tr r="F343" s="3"/>
      </tp>
      <tp>
        <v>1.5</v>
        <stp/>
        <stp>##V3_BDPV12</stp>
        <stp>FR0013478252 Corp</stp>
        <stp>coupon</stp>
        <stp>[regression 01 - interest pairs.xlsx]main!R10C6</stp>
        <tr r="F10" s="1"/>
      </tp>
      <tp>
        <v>2.75</v>
        <stp/>
        <stp>##V3_BDPV12</stp>
        <stp>FR0013425170 Corp</stp>
        <stp>coupon</stp>
        <stp>[regression 01 - interest pairs.xlsx]main!R13C6</stp>
        <tr r="F13" s="1"/>
      </tp>
      <tp>
        <v>3.875</v>
        <stp/>
        <stp>##V3_BDPV12</stp>
        <stp>XS1413581205 Corp</stp>
        <stp>coupon</stp>
        <stp>[regression 01 - interest pairs.xlsx]main!R41C6</stp>
        <tr r="F41" s="1"/>
      </tp>
      <tp>
        <v>2.7080000000000002</v>
        <stp/>
        <stp>##V3_BDPV12</stp>
        <stp>XS1501167164 Corp</stp>
        <stp>coupon</stp>
        <stp>[regression 01 - interest pairs.xlsx]main!R40C6</stp>
        <tr r="F40" s="1"/>
      </tp>
      <tp>
        <v>4.5</v>
        <stp/>
        <stp>##V3_BDPV12</stp>
        <stp>XS1405763019 Corp</stp>
        <stp>coupon</stp>
        <stp>[regression 01 - interest pairs.xlsx]main!R15C6</stp>
        <tr r="F15" s="1"/>
      </tp>
      <tp t="s">
        <v>Banks</v>
        <stp/>
        <stp>##V3_BDPV12</stp>
        <stp>US05946KAG67 Corp</stp>
        <stp>INDUSTRY_GROUP</stp>
        <stp>[regression 01 - interest pairs.xlsx]SEM!R397C6</stp>
        <tr r="F397" s="3"/>
      </tp>
      <tp t="s">
        <v>Banks</v>
        <stp/>
        <stp>##V3_BDPV12</stp>
        <stp>US404280BN80 Corp</stp>
        <stp>INDUSTRY_GROUP</stp>
        <stp>[regression 01 - interest pairs.xlsx]SEM!R408C6</stp>
        <tr r="F408" s="3"/>
      </tp>
      <tp t="s">
        <v>Water</v>
        <stp/>
        <stp>##V3_BDPV12</stp>
        <stp>FR0013476595 Corp</stp>
        <stp>INDUSTRY_GROUP</stp>
        <stp>[regression 01 - interest pairs.xlsx]SEM!R68C6</stp>
        <tr r="F68" s="3"/>
      </tp>
      <tp>
        <v>2.875</v>
        <stp/>
        <stp>##V3_BDPV12</stp>
        <stp>XS1713462403 Corp</stp>
        <stp>coupon</stp>
        <stp>[regression 01 - interest pairs.xlsx]main!R34C6</stp>
        <tr r="F34" s="1"/>
      </tp>
      <tp>
        <v>4.5</v>
        <stp/>
        <stp>##V3_BDPV12</stp>
        <stp>XS1405763019 Corp</stp>
        <stp>coupon</stp>
        <stp>[regression 01 - interest pairs.xlsx]main!R16C6</stp>
        <tr r="F16" s="1"/>
      </tp>
      <tp>
        <v>5.25</v>
        <stp/>
        <stp>##V3_BDPV12</stp>
        <stp>XS1294342792 Corp</stp>
        <stp>coupon</stp>
        <stp>[regression 01 - interest pairs.xlsx]main!R30C6</stp>
        <tr r="F30" s="1"/>
      </tp>
      <tp>
        <v>5.8689999999999998</v>
        <stp/>
        <stp>##V3_BDPV12</stp>
        <stp>XS1323897725 Corp</stp>
        <stp>coupon</stp>
        <stp>[regression 01 - interest pairs.xlsx]main!R17C6</stp>
        <tr r="F17" s="1"/>
      </tp>
      <tp t="s">
        <v>REPSM 4 1/2 03/25/75</v>
        <stp/>
        <stp>##V3_BDPV12</stp>
        <stp>XS1207058733 Corp</stp>
        <stp>security_name</stp>
        <stp>[regression 01 - interest pairs.xlsx]main!R31C7</stp>
        <tr r="G31" s="1"/>
      </tp>
      <tp t="s">
        <v>TOTAL 1 3/4 PERP</v>
        <stp/>
        <stp>##V3_BDPV12</stp>
        <stp>XS1974787480 Corp</stp>
        <stp>security_name</stp>
        <stp>[regression 01 - interest pairs.xlsx]main!R39C7</stp>
        <tr r="G39" s="1"/>
      </tp>
      <tp t="s">
        <v>Electric</v>
        <stp/>
        <stp>##V3_BDPV12</stp>
        <stp>FR0013455813 Corp</stp>
        <stp>INDUSTRY_GROUP</stp>
        <stp>[regression 01 - interest pairs.xlsx]SEM!R28C6</stp>
        <tr r="F28" s="3"/>
      </tp>
      <tp t="s">
        <v>#N/A Field Not Applicable</v>
        <stp/>
        <stp>##V3_BDPV12</stp>
        <stp>BE6285457519 Corp</stp>
        <stp>nxt_call_dt</stp>
        <stp>[regression 01 - interest pairs.xlsx]SEM!R3C8</stp>
        <tr r="H3" s="3"/>
      </tp>
      <tp t="s">
        <v>31/01/2024</v>
        <stp/>
        <stp>##V3_BDPV12</stp>
        <stp>USH4209UAT37 Corp</stp>
        <stp>nxt_call_dt</stp>
        <stp>[regression 01 - interest pairs.xlsx]SEM!R429C8</stp>
        <tr r="H429" s="3"/>
      </tp>
      <tp t="s">
        <v>Sovereign</v>
        <stp/>
        <stp>##V3_BDPV12</stp>
        <stp>DE0001102499 Govt</stp>
        <stp>INDUSTRY_GROUP</stp>
        <stp>[regression 01 - interest pairs.xlsx]SEM!R18C6</stp>
        <tr r="F18" s="3"/>
      </tp>
      <tp t="e">
        <v>#N/A</v>
        <stp/>
        <stp>##V3_BDPV12</stp>
        <stp xml:space="preserve">USF8586CRW49_JP_REPO </stp>
        <stp>short_name</stp>
        <stp>[regression 01 - interest pairs.xlsx]SEM!R281C5</stp>
        <tr r="E281" s="3"/>
      </tp>
      <tp t="s">
        <v>Mining</v>
        <stp/>
        <stp>##V3_BDPV12</stp>
        <stp>USQ12441AA19 Corp</stp>
        <stp>INDUSTRY_GROUP</stp>
        <stp>[regression 01 - interest pairs.xlsx]SEM!R103C6</stp>
        <tr r="F103" s="3"/>
      </tp>
      <tp t="s">
        <v>Electric</v>
        <stp/>
        <stp>##V3_BDPV12</stp>
        <stp>USF2893TAM83 Corp</stp>
        <stp>INDUSTRY_GROUP</stp>
        <stp>[regression 01 - interest pairs.xlsx]SEM!R112C6</stp>
        <tr r="F112" s="3"/>
      </tp>
      <tp>
        <v>2.75</v>
        <stp/>
        <stp>##V3_BDPV12</stp>
        <stp>FR0013425170 Corp</stp>
        <stp>coupon</stp>
        <stp>[regression 01 - interest pairs.xlsx]main!R11C6</stp>
        <tr r="F11" s="1"/>
      </tp>
      <tp t="s">
        <v>TOTAL 1 3/4 PERP</v>
        <stp/>
        <stp>##V3_BDPV12</stp>
        <stp>XS1974787480 Corp</stp>
        <stp>security_name</stp>
        <stp>[regression 01 - interest pairs.xlsx]main!R38C7</stp>
        <tr r="G38" s="1"/>
      </tp>
      <tp t="s">
        <v>OMVAV 6 1/4 PERP</v>
        <stp/>
        <stp>##V3_BDPV12</stp>
        <stp>XS1294343337 Corp</stp>
        <stp>security_name</stp>
        <stp>[regression 01 - interest pairs.xlsx]main!R32C7</stp>
        <tr r="G32" s="1"/>
      </tp>
      <tp t="s">
        <v>TOTAL 2 5/8 PERP</v>
        <stp/>
        <stp>##V3_BDPV12</stp>
        <stp>XS1195202822 Corp</stp>
        <stp>security_name</stp>
        <stp>[regression 01 - interest pairs.xlsx]main!R43C7</stp>
        <tr r="G43" s="1"/>
      </tp>
      <tp t="s">
        <v>Electric</v>
        <stp/>
        <stp>##V3_BDPV12</stp>
        <stp>FR0013365285 Corp</stp>
        <stp>INDUSTRY_GROUP</stp>
        <stp>[regression 01 - interest pairs.xlsx]SEM!R29C6</stp>
        <tr r="F29" s="3"/>
      </tp>
      <tp t="e">
        <v>#N/A</v>
        <stp/>
        <stp>##V3_BDPV12</stp>
        <stp xml:space="preserve">XS2010037765_CA_REPO </stp>
        <stp>nxt_call_dt</stp>
        <stp>[regression 01 - interest pairs.xlsx]SEM!R250C8</stp>
        <tr r="H250" s="3"/>
      </tp>
      <tp t="e">
        <v>#N/A</v>
        <stp/>
        <stp>##V3_BDPV12</stp>
        <stp xml:space="preserve">FR0013330537_CA_REPO </stp>
        <stp>nxt_call_dt</stp>
        <stp>[regression 01 - interest pairs.xlsx]SEM!R304C8</stp>
        <tr r="H304" s="3"/>
      </tp>
      <tp t="e">
        <v>#N/A</v>
        <stp/>
        <stp>##V3_BDPV12</stp>
        <stp xml:space="preserve">FR0013457157_CA_REPO </stp>
        <stp>nxt_call_dt</stp>
        <stp>[regression 01 - interest pairs.xlsx]SEM!R195C8</stp>
        <tr r="H195" s="3"/>
      </tp>
      <tp>
        <v>3.375</v>
        <stp/>
        <stp>##V3_BDPV12</stp>
        <stp>XS1152343668 Corp</stp>
        <stp>coupon</stp>
        <stp>[regression 01 - interest pairs.xlsx]main!R7C6</stp>
        <tr r="F7" s="1"/>
      </tp>
      <tp>
        <v>6.25</v>
        <stp/>
        <stp>##V3_BDPV12</stp>
        <stp>XS1294343337 Corp</stp>
        <stp>coupon</stp>
        <stp>[regression 01 - interest pairs.xlsx]main!R32C6</stp>
        <tr r="F32" s="1"/>
      </tp>
      <tp>
        <v>4.5</v>
        <stp/>
        <stp>##V3_BDPV12</stp>
        <stp>XS1207058733 Corp</stp>
        <stp>coupon</stp>
        <stp>[regression 01 - interest pairs.xlsx]main!R25C6</stp>
        <tr r="F25" s="1"/>
      </tp>
      <tp>
        <v>5.625</v>
        <stp/>
        <stp>##V3_BDPV12</stp>
        <stp>XS1309436910 Corp</stp>
        <stp>coupon</stp>
        <stp>[regression 01 - interest pairs.xlsx]main!R45C6</stp>
        <tr r="F45" s="1"/>
      </tp>
      <tp t="s">
        <v>REPSM 4 1/2 03/25/75</v>
        <stp/>
        <stp>##V3_BDPV12</stp>
        <stp>XS1207058733 Corp</stp>
        <stp>security_name</stp>
        <stp>[regression 01 - interest pairs.xlsx]main!R27C7</stp>
        <tr r="G27" s="1"/>
      </tp>
      <tp t="s">
        <v>TOTAL 2 5/8 PERP</v>
        <stp/>
        <stp>##V3_BDPV12</stp>
        <stp>XS1195202822 Corp</stp>
        <stp>security_name</stp>
        <stp>[regression 01 - interest pairs.xlsx]main!R44C7</stp>
        <tr r="G44" s="1"/>
      </tp>
      <tp t="s">
        <v>#N/A Field Not Applicable</v>
        <stp/>
        <stp>##V3_BDPV12</stp>
        <stp>RXM0 Comdty</stp>
        <stp>INDUSTRY_GROUP</stp>
        <stp>[regression 01 - interest pairs.xlsx]SEM!R89C6</stp>
        <tr r="F89" s="3"/>
      </tp>
      <tp t="s">
        <v>Banks</v>
        <stp/>
        <stp>##V3_BDPV12</stp>
        <stp>USF2R125CD54 Corp</stp>
        <stp>INDUSTRY_GROUP</stp>
        <stp>[regression 01 - interest pairs.xlsx]SEM!R345C6</stp>
        <tr r="F345" s="3"/>
      </tp>
      <tp t="e">
        <v>#N/A</v>
        <stp/>
        <stp>##V3_BDPV12</stp>
        <stp xml:space="preserve">BE6285457519_JP_REPO </stp>
        <stp>final_maturity</stp>
        <stp>[regression 01 - interest pairs.xlsx]SEM!R190C9</stp>
        <tr r="I190" s="3"/>
      </tp>
      <tp t="s">
        <v>23/01/2024</v>
        <stp/>
        <stp>##V3_BDPV12</stp>
        <stp>USF22797RT78 Corp</stp>
        <stp>nxt_call_dt</stp>
        <stp>[regression 01 - interest pairs.xlsx]SEM!R344C8</stp>
        <tr r="H344" s="3"/>
      </tp>
      <tp>
        <v>5.8689999999999998</v>
        <stp/>
        <stp>##V3_BDPV12</stp>
        <stp>XS1323897725 Corp</stp>
        <stp>coupon</stp>
        <stp>[regression 01 - interest pairs.xlsx]main!R5C6</stp>
        <tr r="F5" s="1"/>
      </tp>
      <tp>
        <v>3.125</v>
        <stp/>
        <stp>##V3_BDPV12</stp>
        <stp>XS2077670342 Corp</stp>
        <stp>coupon</stp>
        <stp>[regression 01 - interest pairs.xlsx]main!R20C6</stp>
        <tr r="F20" s="1"/>
      </tp>
      <tp>
        <v>2.875</v>
        <stp/>
        <stp>##V3_BDPV12</stp>
        <stp>XS1713462403 Corp</stp>
        <stp>coupon</stp>
        <stp>[regression 01 - interest pairs.xlsx]main!R33C6</stp>
        <tr r="F33" s="1"/>
      </tp>
      <tp t="s">
        <v>REPSM 4 1/2 03/25/75</v>
        <stp/>
        <stp>##V3_BDPV12</stp>
        <stp>XS1207058733 Corp</stp>
        <stp>security_name</stp>
        <stp>[regression 01 - interest pairs.xlsx]main!R26C7</stp>
        <tr r="G26" s="1"/>
      </tp>
      <tp t="s">
        <v>#N/A Field Not Applicable</v>
        <stp/>
        <stp>##V3_BDPV12</stp>
        <stp>OEM0 Comdty</stp>
        <stp>INDUSTRY_GROUP</stp>
        <stp>[regression 01 - interest pairs.xlsx]SEM!R88C6</stp>
        <tr r="F88" s="3"/>
      </tp>
      <tp t="s">
        <v>Banks</v>
        <stp/>
        <stp>##V3_BDPV12</stp>
        <stp>US404280BC26 Corp</stp>
        <stp>INDUSTRY_GROUP</stp>
        <stp>[regression 01 - interest pairs.xlsx]SEM!R391C6</stp>
        <tr r="F391" s="3"/>
      </tp>
      <tp t="s">
        <v>22/04/2025</v>
        <stp/>
        <stp>##V3_BDPV12</stp>
        <stp>FR0013508512 Corp</stp>
        <stp>nxt_call_dt</stp>
        <stp>[regression 01 - interest pairs.xlsx]SEM!R6C8</stp>
        <tr r="H6" s="3"/>
      </tp>
      <tp t="s">
        <v>25/02/2030</v>
        <stp/>
        <stp>##V3_BDPV12</stp>
        <stp>USF1R15XL274 Corp</stp>
        <stp>nxt_call_dt</stp>
        <stp>[regression 01 - interest pairs.xlsx]SEM!R398C8</stp>
        <tr r="H398" s="3"/>
      </tp>
      <tp t="s">
        <v>19/08/2025</v>
        <stp/>
        <stp>##V3_BDPV12</stp>
        <stp>USF1R15XK367 Corp</stp>
        <stp>nxt_call_dt</stp>
        <stp>[regression 01 - interest pairs.xlsx]SEM!R399C8</stp>
        <tr r="H399" s="3"/>
      </tp>
      <tp t="e">
        <v>#N/A</v>
        <stp/>
        <stp>##V3_BDPV12</stp>
        <stp xml:space="preserve">BE6320936287_JP_REPO </stp>
        <stp>final_maturity</stp>
        <stp>[regression 01 - interest pairs.xlsx]SEM!R191C9</stp>
        <tr r="I191" s="3"/>
      </tp>
      <tp>
        <v>5.8689999999999998</v>
        <stp/>
        <stp>##V3_BDPV12</stp>
        <stp>XS1323897725 Corp</stp>
        <stp>coupon</stp>
        <stp>[regression 01 - interest pairs.xlsx]main!R6C6</stp>
        <tr r="F6" s="1"/>
      </tp>
      <tp>
        <v>4.5</v>
        <stp/>
        <stp>##V3_BDPV12</stp>
        <stp>XS1207058733 Corp</stp>
        <stp>coupon</stp>
        <stp>[regression 01 - interest pairs.xlsx]main!R27C6</stp>
        <tr r="F27" s="1"/>
      </tp>
      <tp>
        <v>2.75</v>
        <stp/>
        <stp>##V3_BDPV12</stp>
        <stp>FR0013425170 Corp</stp>
        <stp>coupon</stp>
        <stp>[regression 01 - interest pairs.xlsx]main!R14C6</stp>
        <tr r="F14" s="1"/>
      </tp>
      <tp t="e">
        <v>#N/A</v>
        <stp/>
        <stp>##V3_BDPV12</stp>
        <stp xml:space="preserve">TRS1EUR_LIN </stp>
        <stp>final_maturity</stp>
        <stp>[regression 01 - interest pairs.xlsx]SEM!R156C9</stp>
        <tr r="I156" s="3"/>
      </tp>
      <tp>
        <v>3.75</v>
        <stp/>
        <stp>##V3_BDPV12</stp>
        <stp>DE000A11QR73 Corp</stp>
        <stp>coupon</stp>
        <stp>[regression 01 - interest pairs.xlsx]main!R22C6</stp>
        <tr r="F22" s="1"/>
      </tp>
      <tp t="s">
        <v>REPSM 4 1/2 03/25/75</v>
        <stp/>
        <stp>##V3_BDPV12</stp>
        <stp>XS1207058733 Corp</stp>
        <stp>security_name</stp>
        <stp>[regression 01 - interest pairs.xlsx]main!R25C7</stp>
        <tr r="G25" s="1"/>
      </tp>
      <tp t="s">
        <v>12/09/2025</v>
        <stp/>
        <stp>##V3_BDPV12</stp>
        <stp>USH3698DBZ62 Corp</stp>
        <stp>nxt_call_dt</stp>
        <stp>[regression 01 - interest pairs.xlsx]SEM!R389C8</stp>
        <tr r="H389" s="3"/>
      </tp>
      <tp t="s">
        <v>Electric</v>
        <stp/>
        <stp>##V3_BDPV12</stp>
        <stp>FR0013428513 Corp</stp>
        <stp>INDUSTRY_GROUP</stp>
        <stp>[regression 01 - interest pairs.xlsx]SEM!R31C6</stp>
        <tr r="F31" s="3"/>
      </tp>
      <tp t="s">
        <v>22/01/2024</v>
        <stp/>
        <stp>##V3_BDPV12</stp>
        <stp>USF2893TAM83 Corp</stp>
        <stp>nxt_call_dt</stp>
        <stp>[regression 01 - interest pairs.xlsx]SEM!R112C8</stp>
        <tr r="H112" s="3"/>
      </tp>
      <tp t="s">
        <v>Mining</v>
        <stp/>
        <stp>##V3_BDPV12</stp>
        <stp>USQ12441AB91 Corp</stp>
        <stp>INDUSTRY_GROUP</stp>
        <stp>[regression 01 - interest pairs.xlsx]SEM!R104C6</stp>
        <tr r="F104" s="3"/>
      </tp>
      <tp t="e">
        <v>#N/A</v>
        <stp/>
        <stp>##V3_BDPV12</stp>
        <stp xml:space="preserve">CH0336602930_JP_REPO </stp>
        <stp>final_maturity</stp>
        <stp>[regression 01 - interest pairs.xlsx]SEM!R300C9</stp>
        <tr r="I300" s="3"/>
      </tp>
      <tp>
        <v>4.5</v>
        <stp/>
        <stp>##V3_BDPV12</stp>
        <stp>XS1207058733 Corp</stp>
        <stp>coupon</stp>
        <stp>[regression 01 - interest pairs.xlsx]main!R26C6</stp>
        <tr r="F26" s="1"/>
      </tp>
      <tp>
        <v>2.375</v>
        <stp/>
        <stp>##V3_BDPV12</stp>
        <stp>XS2077670003 Corp</stp>
        <stp>coupon</stp>
        <stp>[regression 01 - interest pairs.xlsx]main!R21C6</stp>
        <tr r="F21" s="1"/>
      </tp>
      <tp>
        <v>3.75</v>
        <stp/>
        <stp>##V3_BDPV12</stp>
        <stp>DE000A11QR73 Corp</stp>
        <stp>coupon</stp>
        <stp>[regression 01 - interest pairs.xlsx]main!R23C6</stp>
        <tr r="F23" s="1"/>
      </tp>
    </main>
    <main first="bofaddin.rtdserver">
      <tp t="s">
        <v>#N/A N/A</v>
        <stp/>
        <stp>BDH|202481907138708685</stp>
        <tr r="F9" s="11"/>
      </tp>
    </main>
    <main first="bloomberg.rtd">
      <tp t="s">
        <v>TOTAL 2 5/8 PERP</v>
        <stp/>
        <stp>##V3_BDPV12</stp>
        <stp>XS1195202822 Corp</stp>
        <stp>security_name</stp>
        <stp>[regression 01 - interest pairs.xlsx]main!R37C7</stp>
        <tr r="G37" s="1"/>
      </tp>
      <tp t="s">
        <v>12/09/2025</v>
        <stp/>
        <stp>##V3_BDPV12</stp>
        <stp>USH3698DBZ62 Corp</stp>
        <stp>nxt_call_dt</stp>
        <stp>[regression 01 - interest pairs.xlsx]SEM!R358C8</stp>
        <tr r="H358" s="3"/>
      </tp>
      <tp t="s">
        <v>Banks</v>
        <stp/>
        <stp>##V3_BDPV12</stp>
        <stp>US780099CK11 Corp</stp>
        <stp>INDUSTRY_GROUP</stp>
        <stp>[regression 01 - interest pairs.xlsx]SEM!R379C6</stp>
        <tr r="F379" s="3"/>
      </tp>
      <tp t="e">
        <v>#N/A</v>
        <stp/>
        <stp>##V3_BDPV12</stp>
        <stp xml:space="preserve">USF2R125CF03_JP_REPO </stp>
        <stp>short_name</stp>
        <stp>[regression 01 - interest pairs.xlsx]SEM!R192C5</stp>
        <tr r="E192" s="3"/>
      </tp>
      <tp t="s">
        <v>SOLBBB 4 1/4 PERP</v>
        <stp/>
        <stp>##V3_BDPV12</stp>
        <stp>BE6309987400 Corp</stp>
        <stp>security_name</stp>
        <stp>[regression 01 - interest pairs.xlsx]main!R4C7</stp>
        <tr r="G4" s="1"/>
      </tp>
      <tp t="s">
        <v>Banks</v>
        <stp/>
        <stp>##V3_BDPV12</stp>
        <stp>USF84914CU62 Corp</stp>
        <stp>INDUSTRY_GROUP</stp>
        <stp>[regression 01 - interest pairs.xlsx]SEM!R381C6</stp>
        <tr r="F381" s="3"/>
      </tp>
      <tp t="e">
        <v>#N/A</v>
        <stp/>
        <stp>##V3_BDPV12</stp>
        <stp xml:space="preserve">XS1254119750_JP_REPO </stp>
        <stp>final_maturity</stp>
        <stp>[regression 01 - interest pairs.xlsx]SEM!R278C9</stp>
        <tr r="I278" s="3"/>
      </tp>
      <tp t="e">
        <v>#N/A</v>
        <stp/>
        <stp>##V3_BDPV12</stp>
        <stp xml:space="preserve">XS2014382845_JP_REPO </stp>
        <stp>final_maturity</stp>
        <stp>[regression 01 - interest pairs.xlsx]SEM!R197C9</stp>
        <tr r="I197" s="3"/>
      </tp>
      <tp t="s">
        <v>Banks</v>
        <stp/>
        <stp>##V3_BDPV12</stp>
        <stp>USH4209UAT37 Corp</stp>
        <stp>INDUSTRY_GROUP</stp>
        <stp>[regression 01 - interest pairs.xlsx]SEM!R429C6</stp>
        <tr r="F429" s="3"/>
      </tp>
      <tp t="e">
        <v>#N/A</v>
        <stp/>
        <stp>##V3_BDPV12</stp>
        <stp xml:space="preserve">XS2020670936_JP_REPO </stp>
        <stp>final_maturity</stp>
        <stp>[regression 01 - interest pairs.xlsx]SEM!R322C9</stp>
        <tr r="I322" s="3"/>
      </tp>
      <tp t="s">
        <v>Banks</v>
        <stp/>
        <stp>##V3_BDPV12</stp>
        <stp>USF8586CRW49 Corp</stp>
        <stp>INDUSTRY_GROUP</stp>
        <stp>[regression 01 - interest pairs.xlsx]SEM!R382C6</stp>
        <tr r="F382" s="3"/>
      </tp>
      <tp t="e">
        <v>#N/A</v>
        <stp/>
        <stp>##V3_BDPV12</stp>
        <stp xml:space="preserve">XS1043552188_JP_REPO </stp>
        <stp>final_maturity</stp>
        <stp>[regression 01 - interest pairs.xlsx]SEM!R259C9</stp>
        <tr r="I259" s="3"/>
      </tp>
      <tp t="s">
        <v>FR0013292828</v>
        <stp/>
        <stp>##V3_BDPV12</stp>
        <stp>AP691131 Corp</stp>
        <stp>ID_ISIN</stp>
        <stp>[regression 01 - interest pairs.xlsx]bbgWrksht!R2C7</stp>
        <tr r="G2" s="5"/>
        <tr r="G2" s="5"/>
      </tp>
      <tp t="s">
        <v>XS2010039548</v>
        <stp/>
        <stp>##V3_BDPV12</stp>
        <stp>ZQ100348 Corp</stp>
        <stp>ID_ISIN</stp>
        <stp>[regression 01 - interest pairs.xlsx]bbgWrksht!R2C7</stp>
        <tr r="G2" s="5"/>
      </tp>
      <tp t="s">
        <v>XS0943370543</v>
        <stp/>
        <stp>##V3_BDPV12</stp>
        <stp>EJ723329 Corp</stp>
        <stp>ID_ISIN</stp>
        <stp>[regression 01 - interest pairs.xlsx]bbgWrksht!R2C7</stp>
        <tr r="G2" s="5"/>
      </tp>
      <tp t="s">
        <v>XS2051471105</v>
        <stp/>
        <stp>##V3_BDPV12</stp>
        <stp>ZR457518 Corp</stp>
        <stp>ID_ISIN</stp>
        <stp>[regression 01 - interest pairs.xlsx]bbgWrksht!R2C7</stp>
        <tr r="G2" s="5"/>
      </tp>
      <tp t="s">
        <v>XS1205618470</v>
        <stp/>
        <stp>##V3_BDPV12</stp>
        <stp>EK785024 Corp</stp>
        <stp>ID_ISIN</stp>
        <stp>[regression 01 - interest pairs.xlsx]bbgWrksht!R2C7</stp>
        <tr r="G2" s="5"/>
      </tp>
      <tp t="s">
        <v>XS1117300837</v>
        <stp/>
        <stp>##V3_BDPV12</stp>
        <stp>EK642935 Corp</stp>
        <stp>ID_ISIN</stp>
        <stp>[regression 01 - interest pairs.xlsx]bbgWrksht!R2C7</stp>
        <tr r="G2" s="5"/>
      </tp>
      <tp t="s">
        <v>XS1572349865</v>
        <stp/>
        <stp>##V3_BDPV12</stp>
        <stp>AM717420 Corp</stp>
        <stp>ID_ISIN</stp>
        <stp>[regression 01 - interest pairs.xlsx]bbgWrksht!R2C7</stp>
        <tr r="G2" s="5"/>
      </tp>
      <tp t="s">
        <v>FR0011942283</v>
        <stp/>
        <stp>##V3_BDPV12</stp>
        <stp>EK293278 Corp</stp>
        <stp>ID_ISIN</stp>
        <stp>[regression 01 - interest pairs.xlsx]bbgWrksht!R2C7</stp>
        <tr r="G2" s="5"/>
      </tp>
      <tp t="s">
        <v>FR0013413887</v>
        <stp/>
        <stp>##V3_BDPV12</stp>
        <stp>ZS023353 Corp</stp>
        <stp>ID_ISIN</stp>
        <stp>[regression 01 - interest pairs.xlsx]bbgWrksht!R2C7</stp>
        <tr r="G2" s="5"/>
      </tp>
      <tp t="s">
        <v>XS1720192696</v>
        <stp/>
        <stp>##V3_BDPV12</stp>
        <stp>AQ077157 Corp</stp>
        <stp>ID_ISIN</stp>
        <stp>[regression 01 - interest pairs.xlsx]bbgWrksht!R2C7</stp>
        <tr r="G2" s="5"/>
      </tp>
      <tp t="s">
        <v>XS2017788592</v>
        <stp/>
        <stp>##V3_BDPV12</stp>
        <stp>AZ207973 Corp</stp>
        <stp>ID_ISIN</stp>
        <stp>[regression 01 - interest pairs.xlsx]bbgWrksht!R2C7</stp>
        <tr r="G2" s="5"/>
      </tp>
      <tp t="s">
        <v>FR0012278539</v>
        <stp/>
        <stp>##V3_BDPV12</stp>
        <stp>EK545606 Corp</stp>
        <stp>ID_ISIN</stp>
        <stp>[regression 01 - interest pairs.xlsx]bbgWrksht!R2C7</stp>
        <tr r="G2" s="5"/>
      </tp>
      <tp t="s">
        <v>FR0013425170</v>
        <stp/>
        <stp>##V3_BDPV12</stp>
        <stp>AZ018655 Corp</stp>
        <stp>ID_ISIN</stp>
        <stp>[regression 01 - interest pairs.xlsx]bbgWrksht!R2C7</stp>
        <tr r="G2" s="5"/>
      </tp>
      <tp t="s">
        <v>XS2109819859</v>
        <stp/>
        <stp>##V3_BDPV12</stp>
        <stp>ZP707724 Corp</stp>
        <stp>ID_ISIN</stp>
        <stp>[regression 01 - interest pairs.xlsx]bbgWrksht!R2C7</stp>
        <tr r="G2" s="5"/>
      </tp>
      <tp t="s">
        <v>XS1890845875</v>
        <stp/>
        <stp>##V3_BDPV12</stp>
        <stp>AX076550 Corp</stp>
        <stp>ID_ISIN</stp>
        <stp>[regression 01 - interest pairs.xlsx]bbgWrksht!R2C7</stp>
        <tr r="G2" s="5"/>
      </tp>
      <tp t="s">
        <v>XS0954675129</v>
        <stp/>
        <stp>##V3_BDPV12</stp>
        <stp>EJ670730 Corp</stp>
        <stp>ID_ISIN</stp>
        <stp>[regression 01 - interest pairs.xlsx]bbgWrksht!R2C7</stp>
        <tr r="G2" s="5"/>
      </tp>
      <tp t="s">
        <v>XS2077670003</v>
        <stp/>
        <stp>##V3_BDPV12</stp>
        <stp>ZQ512606 Corp</stp>
        <stp>ID_ISIN</stp>
        <stp>[regression 01 - interest pairs.xlsx]bbgWrksht!R2C7</stp>
        <tr r="G2" s="5"/>
      </tp>
      <tp t="s">
        <v>Banks</v>
        <stp/>
        <stp>##V3_BDPV12</stp>
        <stp>XS1120649584 Corp</stp>
        <stp>INDUSTRY_GROUP</stp>
        <stp>[regression 01 - interest pairs.xlsx]SEM!R83C6</stp>
        <tr r="F83" s="3"/>
      </tp>
      <tp t="s">
        <v>Oil&amp;Gas</v>
        <stp/>
        <stp>##V3_BDPV12</stp>
        <stp>XS2153409029 Corp</stp>
        <stp>INDUSTRY_GROUP</stp>
        <stp>[regression 01 - interest pairs.xlsx]SEM!R64C6</stp>
        <tr r="F64" s="3"/>
      </tp>
      <tp t="s">
        <v>Oil&amp;Gas</v>
        <stp/>
        <stp>##V3_BDPV12</stp>
        <stp>XS0975256685 Corp</stp>
        <stp>INDUSTRY_GROUP</stp>
        <stp>[regression 01 - interest pairs.xlsx]SEM!R49C6</stp>
        <tr r="F49" s="3"/>
      </tp>
      <tp t="s">
        <v>Banks</v>
        <stp/>
        <stp>##V3_BDPV12</stp>
        <stp>XS2150054026 Corp</stp>
        <stp>INDUSTRY_GROUP</stp>
        <stp>[regression 01 - interest pairs.xlsx]SEM!R79C6</stp>
        <tr r="F79" s="3"/>
      </tp>
      <tp t="e">
        <v>#N/A</v>
        <stp/>
        <stp>##V3_BDPV12</stp>
        <stp xml:space="preserve">XS2010037765_CS_REPO </stp>
        <stp>nxt_call_dt</stp>
        <stp>[regression 01 - interest pairs.xlsx]SEM!R249C8</stp>
        <tr r="H249" s="3"/>
      </tp>
      <tp t="e">
        <v>#N/A</v>
        <stp/>
        <stp>##V3_BDPV12</stp>
        <stp xml:space="preserve">US404280BC26_CS_REPO </stp>
        <stp>nxt_call_dt</stp>
        <stp>[regression 01 - interest pairs.xlsx]SEM!R333C8</stp>
        <tr r="H333" s="3"/>
      </tp>
      <tp t="e">
        <v>#N/A</v>
        <stp/>
        <stp>##V3_BDPV12</stp>
        <stp xml:space="preserve">XS2052321093_JP_REPO </stp>
        <stp>nxt_call_dt</stp>
        <stp>[regression 01 - interest pairs.xlsx]SEM!R316C8</stp>
        <tr r="H316" s="3"/>
      </tp>
      <tp t="s">
        <v>#N/A Field Not Applicable</v>
        <stp/>
        <stp>##V3_BDPV12</stp>
        <stp>XS1004874621 Corp</stp>
        <stp>nxt_call_dt</stp>
        <stp>[regression 01 - interest pairs.xlsx]SEM!R8C8</stp>
        <tr r="H8" s="3"/>
      </tp>
      <tp t="e">
        <v>#N/A</v>
        <stp/>
        <stp>##V3_BDPV12</stp>
        <stp xml:space="preserve">XS0969341147_JP_REPO </stp>
        <stp>nxt_call_dt</stp>
        <stp>[regression 01 - interest pairs.xlsx]SEM!R199C8</stp>
        <tr r="H199" s="3"/>
      </tp>
      <tp t="e">
        <v>#N/A</v>
        <stp/>
        <stp>##V3_BDPV12</stp>
        <stp xml:space="preserve">XS1963834251_JP_REPO </stp>
        <stp>nxt_call_dt</stp>
        <stp>[regression 01 - interest pairs.xlsx]SEM!R302C8</stp>
        <tr r="H302" s="3"/>
      </tp>
      <tp t="e">
        <v>#N/A</v>
        <stp/>
        <stp>##V3_BDPV12</stp>
        <stp xml:space="preserve">XS1139494493_CS_REPO </stp>
        <stp>nxt_call_dt</stp>
        <stp>[regression 01 - interest pairs.xlsx]SEM!R331C8</stp>
        <tr r="H331" s="3"/>
      </tp>
      <tp t="e">
        <v>#N/A</v>
        <stp/>
        <stp>##V3_BDPV12</stp>
        <stp xml:space="preserve">XS1222591023_JP_REPO </stp>
        <stp>nxt_call_dt</stp>
        <stp>[regression 01 - interest pairs.xlsx]SEM!R208C8</stp>
        <tr r="H208" s="3"/>
      </tp>
      <tp t="e">
        <v>#N/A</v>
        <stp/>
        <stp>##V3_BDPV12</stp>
        <stp xml:space="preserve">XS1888179477_JP_REPO </stp>
        <stp>nxt_call_dt</stp>
        <stp>[regression 01 - interest pairs.xlsx]SEM!R309C8</stp>
        <tr r="H309" s="3"/>
      </tp>
      <tp t="e">
        <v>#N/A</v>
        <stp/>
        <stp>##V3_BDPV12</stp>
        <stp xml:space="preserve">FR0013330537_CA_REPO </stp>
        <stp>final_maturity</stp>
        <stp>[regression 01 - interest pairs.xlsx]SEM!R304C9</stp>
        <tr r="I304" s="3"/>
      </tp>
      <tp t="e">
        <v>#N/A</v>
        <stp/>
        <stp>##V3_BDPV12</stp>
        <stp xml:space="preserve">XS1602466424_CS_REPO </stp>
        <stp>final_maturity</stp>
        <stp>[regression 01 - interest pairs.xlsx]SEM!R335C9</stp>
        <tr r="I335" s="3"/>
      </tp>
      <tp t="e">
        <v>#N/A</v>
        <stp/>
        <stp>##V3_BDPV12</stp>
        <stp xml:space="preserve">XS0954674825_JP_REPO </stp>
        <stp>final_maturity</stp>
        <stp>[regression 01 - interest pairs.xlsx]SEM!R236C9</stp>
        <tr r="I236" s="3"/>
      </tp>
      <tp t="e">
        <v>#N/A</v>
        <stp/>
        <stp>##V3_BDPV12</stp>
        <stp xml:space="preserve">XS1222591023_JP_REPO </stp>
        <stp>final_maturity</stp>
        <stp>[regression 01 - interest pairs.xlsx]SEM!R208C9</stp>
        <tr r="I208" s="3"/>
      </tp>
      <tp t="e">
        <v>#N/A</v>
        <stp/>
        <stp>##V3_BDPV12</stp>
        <stp xml:space="preserve">XS1195201931_JP_REPO </stp>
        <stp>final_maturity</stp>
        <stp>[regression 01 - interest pairs.xlsx]SEM!R296C9</stp>
        <tr r="I296" s="3"/>
      </tp>
      <tp t="e">
        <v>#N/A</v>
        <stp/>
        <stp>##V3_BDPV12</stp>
        <stp xml:space="preserve">FR0013292828_JP_REPO </stp>
        <stp>final_maturity</stp>
        <stp>[regression 01 - interest pairs.xlsx]SEM!R210C9</stp>
        <tr r="I210" s="3"/>
      </tp>
      <tp t="e">
        <v>#N/A</v>
        <stp/>
        <stp>##V3_BDPV12</stp>
        <stp xml:space="preserve">XS1629658755_JP_REPO </stp>
        <stp>final_maturity</stp>
        <stp>[regression 01 - interest pairs.xlsx]SEM!R314C9</stp>
        <tr r="I314" s="3"/>
      </tp>
      <tp t="e">
        <v>#N/A</v>
        <stp/>
        <stp>##V3_BDPV12</stp>
        <stp xml:space="preserve">US92857WBQ24_JP_REPO </stp>
        <stp>nxt_call_dt</stp>
        <stp>[regression 01 - interest pairs.xlsx]SEM!R313C8</stp>
        <tr r="H313" s="3"/>
      </tp>
      <tp t="e">
        <v>#N/A</v>
        <stp/>
        <stp>##V3_BDPV12</stp>
        <stp xml:space="preserve">XS1658012023_JP_REPO </stp>
        <stp>final_maturity</stp>
        <stp>[regression 01 - interest pairs.xlsx]SEM!R202C9</stp>
        <tr r="I202" s="3"/>
      </tp>
      <tp t="e">
        <v>#N/A</v>
        <stp/>
        <stp>##V3_BDPV12</stp>
        <stp xml:space="preserve">XS1111123987_JP_REPO </stp>
        <stp>final_maturity</stp>
        <stp>[regression 01 - interest pairs.xlsx]SEM!R252C9</stp>
        <tr r="I252" s="3"/>
      </tp>
      <tp t="e">
        <v>#N/A</v>
        <stp/>
        <stp>##V3_BDPV12</stp>
        <stp xml:space="preserve">XS1216019585_JP_REPO </stp>
        <stp>final_maturity</stp>
        <stp>[regression 01 - interest pairs.xlsx]SEM!R319C9</stp>
        <tr r="I319" s="3"/>
      </tp>
      <tp t="s">
        <v>XS1572343744</v>
        <stp/>
        <stp>##V3_BDPV12</stp>
        <stp>AM714338 Corp</stp>
        <stp>ID_ISIN</stp>
        <stp>[regression 01 - interest pairs.xlsx]bbgWrksht!R2C7</stp>
        <tr r="G2" s="5"/>
      </tp>
      <tp t="s">
        <v>FR0012005924</v>
        <stp/>
        <stp>##V3_BDPV12</stp>
        <stp>EK337178 Corp</stp>
        <stp>ID_ISIN</stp>
        <stp>[regression 01 - interest pairs.xlsx]bbgWrksht!R2C7</stp>
        <tr r="G2" s="5"/>
      </tp>
      <tp t="s">
        <v>XS1322373017</v>
        <stp/>
        <stp>##V3_BDPV12</stp>
        <stp>QJ787834 Corp</stp>
        <stp>ID_ISIN</stp>
        <stp>[regression 01 - interest pairs.xlsx]bbgWrksht!R2C7</stp>
        <tr r="G2" s="5"/>
      </tp>
      <tp t="s">
        <v>XS2055106210</v>
        <stp/>
        <stp>##V3_BDPV12</stp>
        <stp>ZR668027 Corp</stp>
        <stp>ID_ISIN</stp>
        <stp>[regression 01 - interest pairs.xlsx]bbgWrksht!R2C7</stp>
        <tr r="G2" s="5"/>
      </tp>
      <tp t="s">
        <v>FR0013399177</v>
        <stp/>
        <stp>##V3_BDPV12</stp>
        <stp>AW798439 Corp</stp>
        <stp>ID_ISIN</stp>
        <stp>[regression 01 - interest pairs.xlsx]bbgWrksht!R2C7</stp>
        <tr r="G2" s="5"/>
      </tp>
      <tp t="s">
        <v>FR0013252061</v>
        <stp/>
        <stp>##V3_BDPV12</stp>
        <stp>AN206662 Corp</stp>
        <stp>ID_ISIN</stp>
        <stp>[regression 01 - interest pairs.xlsx]bbgWrksht!R2C7</stp>
        <tr r="G2" s="5"/>
      </tp>
      <tp t="s">
        <v>XS1819537132</v>
        <stp/>
        <stp>##V3_BDPV12</stp>
        <stp>AS322477 Corp</stp>
        <stp>ID_ISIN</stp>
        <stp>[regression 01 - interest pairs.xlsx]bbgWrksht!R2C7</stp>
        <tr r="G2" s="5"/>
      </tp>
      <tp t="s">
        <v>XS1028597315</v>
        <stp/>
        <stp>##V3_BDPV12</stp>
        <stp>EK041241 Corp</stp>
        <stp>ID_ISIN</stp>
        <stp>[regression 01 - interest pairs.xlsx]bbgWrksht!R2C7</stp>
        <tr r="G2" s="5"/>
      </tp>
      <tp t="s">
        <v>XS2077670342</v>
        <stp/>
        <stp>##V3_BDPV12</stp>
        <stp>ZQ513315 Corp</stp>
        <stp>ID_ISIN</stp>
        <stp>[regression 01 - interest pairs.xlsx]bbgWrksht!R2C7</stp>
        <tr r="G2" s="5"/>
      </tp>
      <tp t="s">
        <v>XS1713463716</v>
        <stp/>
        <stp>##V3_BDPV12</stp>
        <stp>AS640422 Corp</stp>
        <stp>ID_ISIN</stp>
        <stp>[regression 01 - interest pairs.xlsx]bbgWrksht!R2C7</stp>
        <tr r="G2" s="5"/>
      </tp>
      <tp t="s">
        <v>Banks</v>
        <stp/>
        <stp>##V3_BDPV12</stp>
        <stp>XS2101349723 Corp</stp>
        <stp>INDUSTRY_GROUP</stp>
        <stp>[regression 01 - interest pairs.xlsx]SEM!R80C6</stp>
        <tr r="F80" s="3"/>
      </tp>
      <tp t="e">
        <v>#N/A</v>
        <stp/>
        <stp>##V3_BDPV12</stp>
        <stp xml:space="preserve">FR0013455821_JP_REPO </stp>
        <stp>nxt_call_dt</stp>
        <stp>[regression 01 - interest pairs.xlsx]SEM!R239C8</stp>
        <tr r="H239" s="3"/>
      </tp>
      <tp t="e">
        <v>#N/A</v>
        <stp/>
        <stp>##V3_BDPV12</stp>
        <stp xml:space="preserve">XS1693818525_JP_REPO </stp>
        <stp>nxt_call_dt</stp>
        <stp>[regression 01 - interest pairs.xlsx]SEM!R294C8</stp>
        <tr r="H294" s="3"/>
      </tp>
      <tp t="e">
        <v>#N/A</v>
        <stp/>
        <stp>##V3_BDPV12</stp>
        <stp xml:space="preserve">XS1693818525_CS_REPO </stp>
        <stp>nxt_call_dt</stp>
        <stp>[regression 01 - interest pairs.xlsx]SEM!R337C8</stp>
        <tr r="H337" s="3"/>
      </tp>
      <tp t="e">
        <v>#N/A</v>
        <stp/>
        <stp>##V3_BDPV12</stp>
        <stp xml:space="preserve">XS1956028168_JP_REPO </stp>
        <stp>nxt_call_dt</stp>
        <stp>[regression 01 - interest pairs.xlsx]SEM!R248C8</stp>
        <tr r="H248" s="3"/>
      </tp>
      <tp t="e">
        <v>#N/A</v>
        <stp/>
        <stp>##V3_BDPV12</stp>
        <stp xml:space="preserve">XS2020583618_JP_REPO </stp>
        <stp>nxt_call_dt</stp>
        <stp>[regression 01 - interest pairs.xlsx]SEM!R289C8</stp>
        <tr r="H289" s="3"/>
      </tp>
      <tp t="e">
        <v>#N/A</v>
        <stp/>
        <stp>##V3_BDPV12</stp>
        <stp xml:space="preserve">XS1323897725_JP_REPO </stp>
        <stp>nxt_call_dt</stp>
        <stp>[regression 01 - interest pairs.xlsx]SEM!R284C8</stp>
        <tr r="H284" s="3"/>
      </tp>
      <tp t="e">
        <v>#N/A</v>
        <stp/>
        <stp>##V3_BDPV12</stp>
        <stp xml:space="preserve">XS1501166869_JP_REPO </stp>
        <stp>nxt_call_dt</stp>
        <stp>[regression 01 - interest pairs.xlsx]SEM!R299C8</stp>
        <tr r="H299" s="3"/>
      </tp>
      <tp t="e">
        <v>#N/A</v>
        <stp/>
        <stp>##V3_BDPV12</stp>
        <stp xml:space="preserve">CH0537261858_JP_REPO </stp>
        <stp>nxt_call_dt</stp>
        <stp>[regression 01 - interest pairs.xlsx]SEM!R218C8</stp>
        <tr r="H218" s="3"/>
      </tp>
      <tp t="e">
        <v>#N/A</v>
        <stp/>
        <stp>##V3_BDPV12</stp>
        <stp xml:space="preserve">XS1413581205_CS_REPO </stp>
        <stp>nxt_call_dt</stp>
        <stp>[regression 01 - interest pairs.xlsx]SEM!R338C8</stp>
        <tr r="H338" s="3"/>
      </tp>
      <tp t="e">
        <v>#N/A</v>
        <stp/>
        <stp>##V3_BDPV12</stp>
        <stp xml:space="preserve">US404280AT69_JP_REPO </stp>
        <stp>nxt_call_dt</stp>
        <stp>[regression 01 - interest pairs.xlsx]SEM!R255C8</stp>
        <tr r="H255" s="3"/>
      </tp>
      <tp t="e">
        <v>#N/A</v>
        <stp/>
        <stp>##V3_BDPV12</stp>
        <stp xml:space="preserve">XS1413581205_JP_REPO </stp>
        <stp>final_maturity</stp>
        <stp>[regression 01 - interest pairs.xlsx]SEM!R298C9</stp>
        <tr r="I298" s="3"/>
      </tp>
      <tp t="e">
        <v>#N/A</v>
        <stp/>
        <stp>##V3_BDPV12</stp>
        <stp xml:space="preserve">XS2078735433_JP_REPO </stp>
        <stp>final_maturity</stp>
        <stp>[regression 01 - interest pairs.xlsx]SEM!R275C9</stp>
        <tr r="I275" s="3"/>
      </tp>
      <tp t="s">
        <v>XS2010039035</v>
        <stp/>
        <stp>##V3_BDPV12</stp>
        <stp>ZQ099270 Corp</stp>
        <stp>ID_ISIN</stp>
        <stp>[regression 01 - interest pairs.xlsx]bbgWrksht!R2C7</stp>
        <tr r="G2" s="5"/>
      </tp>
      <tp t="s">
        <v>XS1982704824</v>
        <stp/>
        <stp>##V3_BDPV12</stp>
        <stp>ZS108668 Corp</stp>
        <stp>ID_ISIN</stp>
        <stp>[regression 01 - interest pairs.xlsx]bbgWrksht!R2C7</stp>
        <tr r="G2" s="5"/>
      </tp>
      <tp t="s">
        <v>DE000A161W62</v>
        <stp/>
        <stp>##V3_BDPV12</stp>
        <stp>UV391246 Corp</stp>
        <stp>ID_ISIN</stp>
        <stp>[regression 01 - interest pairs.xlsx]bbgWrksht!R2C7</stp>
        <tr r="G2" s="5"/>
      </tp>
      <tp t="s">
        <v>XS1752984440</v>
        <stp/>
        <stp>##V3_BDPV12</stp>
        <stp>AQ713600 Corp</stp>
        <stp>ID_ISIN</stp>
        <stp>[regression 01 - interest pairs.xlsx]bbgWrksht!R2C7</stp>
        <tr r="G2" s="5"/>
      </tp>
      <tp t="s">
        <v>XS1115498260</v>
        <stp/>
        <stp>##V3_BDPV12</stp>
        <stp>EK508523 Corp</stp>
        <stp>ID_ISIN</stp>
        <stp>[regression 01 - interest pairs.xlsx]bbgWrksht!R2C7</stp>
        <tr r="G2" s="5"/>
      </tp>
      <tp t="s">
        <v>FR0013398229</v>
        <stp/>
        <stp>##V3_BDPV12</stp>
        <stp>AW770805 Corp</stp>
        <stp>ID_ISIN</stp>
        <stp>[regression 01 - interest pairs.xlsx]bbgWrksht!R2C7</stp>
        <tr r="G2" s="5"/>
      </tp>
      <tp t="s">
        <v>XS1048428012</v>
        <stp/>
        <stp>##V3_BDPV12</stp>
        <stp>EK131366 Corp</stp>
        <stp>ID_ISIN</stp>
        <stp>[regression 01 - interest pairs.xlsx]bbgWrksht!R2C7</stp>
        <tr r="G2" s="5"/>
      </tp>
      <tp t="s">
        <v>XS2010032618</v>
        <stp/>
        <stp>##V3_BDPV12</stp>
        <stp>ZP659512 Corp</stp>
        <stp>ID_ISIN</stp>
        <stp>[regression 01 - interest pairs.xlsx]bbgWrksht!R2C7</stp>
        <tr r="G2" s="5"/>
      </tp>
      <tp t="s">
        <v>USN4297BBC74</v>
        <stp/>
        <stp>##V3_BDPV12</stp>
        <stp>EJ606316 Corp</stp>
        <stp>ID_ISIN</stp>
        <stp>[regression 01 - interest pairs.xlsx]bbgWrksht!R2C7</stp>
        <tr r="G2" s="5"/>
      </tp>
      <tp t="s">
        <v>Oil&amp;Gas</v>
        <stp/>
        <stp>##V3_BDPV12</stp>
        <stp>XS1443997819 Corp</stp>
        <stp>INDUSTRY_GROUP</stp>
        <stp>[regression 01 - interest pairs.xlsx]SEM!R59C6</stp>
        <tr r="F59" s="3"/>
      </tp>
      <tp t="s">
        <v>Computers</v>
        <stp/>
        <stp>##V3_BDPV12</stp>
        <stp>XS2115092012 Corp</stp>
        <stp>INDUSTRY_GROUP</stp>
        <stp>[regression 01 - interest pairs.xlsx]SEM!R39C6</stp>
        <tr r="F39" s="3"/>
      </tp>
      <tp t="s">
        <v>Banks</v>
        <stp/>
        <stp>##V3_BDPV12</stp>
        <stp>US404280AT69 Corp</stp>
        <stp>INDUSTRY_GROUP</stp>
        <stp>[regression 01 - interest pairs.xlsx]SEM!R409C6</stp>
        <tr r="F409" s="3"/>
      </tp>
      <tp t="s">
        <v>Media</v>
        <stp/>
        <stp>##V3_BDPV12</stp>
        <stp>XS1222591023 Corp</stp>
        <stp>INDUSTRY_GROUP</stp>
        <stp>[regression 01 - interest pairs.xlsx]SEM!R99C6</stp>
        <tr r="F99" s="3"/>
      </tp>
      <tp t="e">
        <v>#N/A</v>
        <stp/>
        <stp>##V3_BDPV12</stp>
        <stp xml:space="preserve">XS1400626690_JP_REPO </stp>
        <stp>nxt_call_dt</stp>
        <stp>[regression 01 - interest pairs.xlsx]SEM!R272C8</stp>
        <tr r="H272" s="3"/>
      </tp>
      <tp t="e">
        <v>#N/A</v>
        <stp/>
        <stp>##V3_BDPV12</stp>
        <stp xml:space="preserve">XS1425367494_JP_REPO </stp>
        <stp>nxt_call_dt</stp>
        <stp>[regression 01 - interest pairs.xlsx]SEM!R247C8</stp>
        <tr r="H247" s="3"/>
      </tp>
      <tp t="e">
        <v>#N/A</v>
        <stp/>
        <stp>##V3_BDPV12</stp>
        <stp xml:space="preserve">XS1294342792_JP_REPO </stp>
        <stp>nxt_call_dt</stp>
        <stp>[regression 01 - interest pairs.xlsx]SEM!R267C8</stp>
        <tr r="H267" s="3"/>
      </tp>
      <tp t="e">
        <v>#N/A</v>
        <stp/>
        <stp>##V3_BDPV12</stp>
        <stp xml:space="preserve">XS1998799792_JP_REPO </stp>
        <stp>nxt_call_dt</stp>
        <stp>[regression 01 - interest pairs.xlsx]SEM!R203C8</stp>
        <tr r="H203" s="3"/>
      </tp>
      <tp t="e">
        <v>#N/A</v>
        <stp/>
        <stp>##V3_BDPV12</stp>
        <stp xml:space="preserve">XS1048428012_JP_REPO </stp>
        <stp>nxt_call_dt</stp>
        <stp>[regression 01 - interest pairs.xlsx]SEM!R318C8</stp>
        <tr r="H318" s="3"/>
      </tp>
      <tp t="e">
        <v>#N/A</v>
        <stp/>
        <stp>##V3_BDPV12</stp>
        <stp xml:space="preserve">US780099CK11_JP_REPO </stp>
        <stp>nxt_call_dt</stp>
        <stp>[regression 01 - interest pairs.xlsx]SEM!R273C8</stp>
        <tr r="H273" s="3"/>
      </tp>
      <tp t="s">
        <v>#N/A Field Not Applicable</v>
        <stp/>
        <stp>##V3_BDPV12</stp>
        <stp>XS2154419118 Corp</stp>
        <stp>nxt_call_dt</stp>
        <stp>[regression 01 - interest pairs.xlsx]SEM!R2C8</stp>
        <tr r="H2" s="3"/>
      </tp>
      <tp t="e">
        <v>#N/A</v>
        <stp/>
        <stp>##V3_BDPV12</stp>
        <stp xml:space="preserve">XS1222591023_CS_REPO </stp>
        <stp>nxt_call_dt</stp>
        <stp>[regression 01 - interest pairs.xlsx]SEM!R329C8</stp>
        <tr r="H329" s="3"/>
      </tp>
      <tp t="e">
        <v>#N/A</v>
        <stp/>
        <stp>##V3_BDPV12</stp>
        <stp xml:space="preserve">XS0975256685_JP_REPO </stp>
        <stp>nxt_call_dt</stp>
        <stp>[regression 01 - interest pairs.xlsx]SEM!R276C8</stp>
        <tr r="H276" s="3"/>
      </tp>
      <tp t="e">
        <v>#N/A</v>
        <stp/>
        <stp>##V3_BDPV12</stp>
        <stp xml:space="preserve">XS1413581205_JP_REPO </stp>
        <stp>nxt_call_dt</stp>
        <stp>[regression 01 - interest pairs.xlsx]SEM!R298C8</stp>
        <tr r="H298" s="3"/>
      </tp>
      <tp t="e">
        <v>#N/A</v>
        <stp/>
        <stp>##V3_BDPV12</stp>
        <stp xml:space="preserve">XS1597324950_JP_REPO </stp>
        <stp>final_maturity</stp>
        <stp>[regression 01 - interest pairs.xlsx]SEM!R246C9</stp>
        <tr r="I246" s="3"/>
      </tp>
      <tp t="s">
        <v>Banks</v>
        <stp/>
        <stp>##V3_BDPV12</stp>
        <stp>USH3698DCV40 Corp</stp>
        <stp>INDUSTRY_GROUP</stp>
        <stp>[regression 01 - interest pairs.xlsx]SEM!R401C6</stp>
        <tr r="F401" s="3"/>
      </tp>
      <tp t="e">
        <v>#N/A</v>
        <stp/>
        <stp>##V3_BDPV12</stp>
        <stp xml:space="preserve">XS0992293901_JP_REPO </stp>
        <stp>final_maturity</stp>
        <stp>[regression 01 - interest pairs.xlsx]SEM!R283C9</stp>
        <tr r="I283" s="3"/>
      </tp>
      <tp t="e">
        <v>#N/A</v>
        <stp/>
        <stp>##V3_BDPV12</stp>
        <stp xml:space="preserve">XS1969600748_JP_REPO </stp>
        <stp>final_maturity</stp>
        <stp>[regression 01 - interest pairs.xlsx]SEM!R216C9</stp>
        <tr r="I216" s="3"/>
      </tp>
      <tp t="e">
        <v>#N/A</v>
        <stp/>
        <stp>##V3_BDPV12</stp>
        <stp xml:space="preserve">XS1693818525_CS_REPO </stp>
        <stp>final_maturity</stp>
        <stp>[regression 01 - interest pairs.xlsx]SEM!R337C9</stp>
        <tr r="I337" s="3"/>
      </tp>
      <tp t="e">
        <v>#N/A</v>
        <stp/>
        <stp>##V3_BDPV12</stp>
        <stp xml:space="preserve">XS1216019585_CS_REPO </stp>
        <stp>final_maturity</stp>
        <stp>[regression 01 - interest pairs.xlsx]SEM!R342C9</stp>
        <tr r="I342" s="3"/>
      </tp>
      <tp t="e">
        <v>#N/A</v>
        <stp/>
        <stp>##V3_BDPV12</stp>
        <stp xml:space="preserve">FR0013365285_JP_REPO </stp>
        <stp>final_maturity</stp>
        <stp>[regression 01 - interest pairs.xlsx]SEM!R238C9</stp>
        <tr r="I238" s="3"/>
      </tp>
      <tp t="s">
        <v>FR0011697028</v>
        <stp/>
        <stp>##V3_BDPV12</stp>
        <stp>EK024568 Corp</stp>
        <stp>ID_ISIN</stp>
        <stp>[regression 01 - interest pairs.xlsx]bbgWrksht!R2C7</stp>
        <tr r="G2" s="5"/>
      </tp>
      <tp t="s">
        <v>FR0013478252</v>
        <stp/>
        <stp>##V3_BDPV12</stp>
        <stp>ZP482524 Corp</stp>
        <stp>ID_ISIN</stp>
        <stp>[regression 01 - interest pairs.xlsx]bbgWrksht!R2C7</stp>
        <tr r="G2" s="5"/>
      </tp>
      <tp t="s">
        <v>XS1309437215</v>
        <stp/>
        <stp>##V3_BDPV12</stp>
        <stp>QJ191077 Corp</stp>
        <stp>ID_ISIN</stp>
        <stp>[regression 01 - interest pairs.xlsx]bbgWrksht!R2C7</stp>
        <tr r="G2" s="5"/>
      </tp>
      <tp t="s">
        <v>XS1048428442</v>
        <stp/>
        <stp>##V3_BDPV12</stp>
        <stp>EK131372 Corp</stp>
        <stp>ID_ISIN</stp>
        <stp>[regression 01 - interest pairs.xlsx]bbgWrksht!R2C7</stp>
        <tr r="G2" s="5"/>
      </tp>
      <tp t="s">
        <v>XS1713462403</v>
        <stp/>
        <stp>##V3_BDPV12</stp>
        <stp>AR776117 Corp</stp>
        <stp>ID_ISIN</stp>
        <stp>[regression 01 - interest pairs.xlsx]bbgWrksht!R2C7</stp>
        <tr r="G2" s="5"/>
      </tp>
      <tp t="s">
        <v>FR0013445335</v>
        <stp/>
        <stp>##V3_BDPV12</stp>
        <stp>ZR441424 Corp</stp>
        <stp>ID_ISIN</stp>
        <stp>[regression 01 - interest pairs.xlsx]bbgWrksht!R2C7</stp>
        <tr r="G2" s="5"/>
      </tp>
      <tp t="s">
        <v>XS2119468572</v>
        <stp/>
        <stp>##V3_BDPV12</stp>
        <stp>BG013162 Corp</stp>
        <stp>ID_ISIN</stp>
        <stp>[regression 01 - interest pairs.xlsx]bbgWrksht!R2C7</stp>
        <tr r="G2" s="5"/>
      </tp>
      <tp t="s">
        <v>XS1191320297</v>
        <stp/>
        <stp>##V3_BDPV12</stp>
        <stp>EK753416 Corp</stp>
        <stp>ID_ISIN</stp>
        <stp>[regression 01 - interest pairs.xlsx]bbgWrksht!R2C7</stp>
        <tr r="G2" s="5"/>
      </tp>
      <tp t="s">
        <v>XS1254119750</v>
        <stp/>
        <stp>##V3_BDPV12</stp>
        <stp>UV323151 Corp</stp>
        <stp>ID_ISIN</stp>
        <stp>[regression 01 - interest pairs.xlsx]bbgWrksht!R2C7</stp>
        <tr r="G2" s="5"/>
      </tp>
      <tp t="s">
        <v>FR0011401751</v>
        <stp/>
        <stp>##V3_BDPV12</stp>
        <stp>EJ516233 Corp</stp>
        <stp>ID_ISIN</stp>
        <stp>[regression 01 - interest pairs.xlsx]bbgWrksht!R2C7</stp>
        <tr r="G2" s="5"/>
      </tp>
      <tp t="s">
        <v>XS1721244371</v>
        <stp/>
        <stp>##V3_BDPV12</stp>
        <stp>AQ026565 Corp</stp>
        <stp>ID_ISIN</stp>
        <stp>[regression 01 - interest pairs.xlsx]bbgWrksht!R2C7</stp>
        <tr r="G2" s="5"/>
      </tp>
      <tp t="s">
        <v>XS1014987355</v>
        <stp/>
        <stp>##V3_BDPV12</stp>
        <stp>EK013966 Corp</stp>
        <stp>ID_ISIN</stp>
        <stp>[regression 01 - interest pairs.xlsx]bbgWrksht!R2C7</stp>
        <tr r="G2" s="5"/>
      </tp>
      <tp t="s">
        <v>XS2069101868</v>
        <stp/>
        <stp>##V3_BDPV12</stp>
        <stp>ZQ376350 Corp</stp>
        <stp>ID_ISIN</stp>
        <stp>[regression 01 - interest pairs.xlsx]bbgWrksht!R2C7</stp>
        <tr r="G2" s="5"/>
      </tp>
      <tp t="s">
        <v>FR0013367612</v>
        <stp/>
        <stp>##V3_BDPV12</stp>
        <stp>AU669900 Corp</stp>
        <stp>ID_ISIN</stp>
        <stp>[regression 01 - interest pairs.xlsx]bbgWrksht!R2C7</stp>
        <tr r="G2" s="5"/>
      </tp>
      <tp t="s">
        <v>XS2000719992</v>
        <stp/>
        <stp>##V3_BDPV12</stp>
        <stp>ZS668300 Corp</stp>
        <stp>ID_ISIN</stp>
        <stp>[regression 01 - interest pairs.xlsx]bbgWrksht!R2C7</stp>
        <tr r="G2" s="5"/>
      </tp>
    </main>
    <main first="bloomberg.rtd">
      <tp t="s">
        <v>Transportation</v>
        <stp/>
        <stp>##V3_BDPV12</stp>
        <stp>XS2156768546 Corp</stp>
        <stp>INDUSTRY_GROUP</stp>
        <stp>[regression 01 - interest pairs.xlsx]SEM!R16C6</stp>
        <tr r="F16" s="3"/>
      </tp>
      <tp t="e">
        <v>#N/A</v>
        <stp/>
        <stp>##V3_BDPV12</stp>
        <stp xml:space="preserve">XS1004874621_JP_REPO </stp>
        <stp>nxt_call_dt</stp>
        <stp>[regression 01 - interest pairs.xlsx]SEM!R196C8</stp>
        <tr r="H196" s="3"/>
      </tp>
      <tp t="e">
        <v>#N/A</v>
        <stp/>
        <stp>##V3_BDPV12</stp>
        <stp xml:space="preserve">XS1481041587_JP_REPO </stp>
        <stp>nxt_call_dt</stp>
        <stp>[regression 01 - interest pairs.xlsx]SEM!R204C8</stp>
        <tr r="H204" s="3"/>
      </tp>
      <tp t="e">
        <v>#N/A</v>
        <stp/>
        <stp>##V3_BDPV12</stp>
        <stp xml:space="preserve">FR0013476595_JP_REPO </stp>
        <stp>nxt_call_dt</stp>
        <stp>[regression 01 - interest pairs.xlsx]SEM!R320C8</stp>
        <tr r="H320" s="3"/>
      </tp>
      <tp t="e">
        <v>#N/A</v>
        <stp/>
        <stp>##V3_BDPV12</stp>
        <stp xml:space="preserve">XS1254119750_JP_REPO </stp>
        <stp>nxt_call_dt</stp>
        <stp>[regression 01 - interest pairs.xlsx]SEM!R278C8</stp>
        <tr r="H278" s="3"/>
      </tp>
      <tp t="e">
        <v>#N/A</v>
        <stp/>
        <stp>##V3_BDPV12</stp>
        <stp xml:space="preserve">CH0400441280_JP_REPO </stp>
        <stp>nxt_call_dt</stp>
        <stp>[regression 01 - interest pairs.xlsx]SEM!R301C8</stp>
        <tr r="H301" s="3"/>
      </tp>
      <tp t="e">
        <v>#N/A</v>
        <stp/>
        <stp>##V3_BDPV12</stp>
        <stp xml:space="preserve">XS1120649584_JP_REPO </stp>
        <stp>nxt_call_dt</stp>
        <stp>[regression 01 - interest pairs.xlsx]SEM!R212C8</stp>
        <tr r="H212" s="3"/>
      </tp>
      <tp>
        <v>4.25</v>
        <stp/>
        <stp>##V3_BDPV12</stp>
        <stp>BE6309987400 Corp</stp>
        <stp>coupon</stp>
        <stp>[regression 01 - interest pairs.xlsx]main!R4C6</stp>
        <tr r="F4" s="1"/>
      </tp>
      <tp t="e">
        <v>#N/A</v>
        <stp/>
        <stp>##V3_BDPV12</stp>
        <stp xml:space="preserve">FR0013457157_CA_REPO </stp>
        <stp>final_maturity</stp>
        <stp>[regression 01 - interest pairs.xlsx]SEM!R195C9</stp>
        <tr r="I195" s="3"/>
      </tp>
      <tp t="e">
        <v>#N/A</v>
        <stp/>
        <stp>##V3_BDPV12</stp>
        <stp xml:space="preserve">USF2R125CD54_JP_REPO </stp>
        <stp>short_name</stp>
        <stp>[regression 01 - interest pairs.xlsx]SEM!R194C5</stp>
        <tr r="E194" s="3"/>
      </tp>
      <tp t="s">
        <v>MRKGR 2 7/8 06/25/79</v>
        <stp/>
        <stp>##V3_BDPV12</stp>
        <stp>XS2011260705 Corp</stp>
        <stp>security_name</stp>
        <stp>[regression 01 - interest pairs.xlsx]main!R8C7</stp>
        <tr r="G8" s="1"/>
      </tp>
      <tp t="s">
        <v>Banks</v>
        <stp/>
        <stp>##V3_BDPV12</stp>
        <stp>USH3698DBW32 Corp</stp>
        <stp>INDUSTRY_GROUP</stp>
        <stp>[regression 01 - interest pairs.xlsx]SEM!R357C6</stp>
        <tr r="F357" s="3"/>
      </tp>
      <tp t="e">
        <v>#N/A</v>
        <stp/>
        <stp>##V3_BDPV12</stp>
        <stp xml:space="preserve">XS2020583618_JP_REPO </stp>
        <stp>final_maturity</stp>
        <stp>[regression 01 - interest pairs.xlsx]SEM!R289C9</stp>
        <tr r="I289" s="3"/>
      </tp>
      <tp t="e">
        <v>#N/A</v>
        <stp/>
        <stp>##V3_BDPV12</stp>
        <stp xml:space="preserve">XS1956028168_JP_REPO </stp>
        <stp>final_maturity</stp>
        <stp>[regression 01 - interest pairs.xlsx]SEM!R248C9</stp>
        <tr r="I248" s="3"/>
      </tp>
      <tp t="e">
        <v>#N/A</v>
        <stp/>
        <stp>##V3_BDPV12</stp>
        <stp xml:space="preserve">XS1498442521_JP_REPO </stp>
        <stp>final_maturity</stp>
        <stp>[regression 01 - interest pairs.xlsx]SEM!R232C9</stp>
        <tr r="I232" s="3"/>
      </tp>
      <tp t="s">
        <v>Banks</v>
        <stp/>
        <stp>##V3_BDPV12</stp>
        <stp>USF8586CRW49 Corp</stp>
        <stp>INDUSTRY_GROUP</stp>
        <stp>[regression 01 - interest pairs.xlsx]SEM!R426C6</stp>
        <tr r="F426" s="3"/>
      </tp>
      <tp t="s">
        <v>Banks</v>
        <stp/>
        <stp>##V3_BDPV12</stp>
        <stp>USH3698DCV40 Corp</stp>
        <stp>INDUSTRY_GROUP</stp>
        <stp>[regression 01 - interest pairs.xlsx]SEM!R356C6</stp>
        <tr r="F356" s="3"/>
      </tp>
      <tp t="e">
        <v>#N/A</v>
        <stp/>
        <stp>##V3_BDPV12</stp>
        <stp xml:space="preserve">XS1294343337_JP_REPO </stp>
        <stp>final_maturity</stp>
        <stp>[regression 01 - interest pairs.xlsx]SEM!R268C9</stp>
        <tr r="I268" s="3"/>
      </tp>
      <tp t="e">
        <v>#N/A</v>
        <stp/>
        <stp>##V3_BDPV12</stp>
        <stp xml:space="preserve">XS1219498141_JP_REPO </stp>
        <stp>final_maturity</stp>
        <stp>[regression 01 - interest pairs.xlsx]SEM!R277C9</stp>
        <tr r="I277" s="3"/>
      </tp>
      <tp t="e">
        <v>#N/A</v>
        <stp/>
        <stp>##V3_BDPV12</stp>
        <stp xml:space="preserve">XS1222594472_JP_REPO </stp>
        <stp>final_maturity</stp>
        <stp>[regression 01 - interest pairs.xlsx]SEM!R209C9</stp>
        <tr r="I209" s="3"/>
      </tp>
      <tp t="e">
        <v>#N/A</v>
        <stp/>
        <stp>##V3_BDPV12</stp>
        <stp xml:space="preserve">XS1222590488_JP_REPO </stp>
        <stp>final_maturity</stp>
        <stp>[regression 01 - interest pairs.xlsx]SEM!R229C9</stp>
        <tr r="I229" s="3"/>
      </tp>
      <tp t="e">
        <v>#N/A</v>
        <stp/>
        <stp>##V3_BDPV12</stp>
        <stp xml:space="preserve">FR0012648590_JP_REPO </stp>
        <stp>final_maturity</stp>
        <stp>[regression 01 - interest pairs.xlsx]SEM!R279C9</stp>
        <tr r="I279" s="3"/>
      </tp>
      <tp t="e">
        <v>#N/A</v>
        <stp/>
        <stp>##V3_BDPV12</stp>
        <stp xml:space="preserve">XS1139315581_JP_REPO </stp>
        <stp>final_maturity</stp>
        <stp>[regression 01 - interest pairs.xlsx]SEM!R293C9</stp>
        <tr r="I293" s="3"/>
      </tp>
      <tp t="s">
        <v>XS2056730679</v>
        <stp/>
        <stp>##V3_BDPV12</stp>
        <stp>ZR796862 Corp</stp>
        <stp>ID_ISIN</stp>
        <stp>[regression 01 - interest pairs.xlsx]bbgWrksht!R2C7</stp>
        <tr r="G2" s="5"/>
      </tp>
      <tp t="s">
        <v>XS1271836600</v>
        <stp/>
        <stp>##V3_BDPV12</stp>
        <stp>UV429459 Corp</stp>
        <stp>ID_ISIN</stp>
        <stp>[regression 01 - interest pairs.xlsx]bbgWrksht!R2C7</stp>
        <tr r="G2" s="5"/>
      </tp>
      <tp t="s">
        <v>XS1413581205</v>
        <stp/>
        <stp>##V3_BDPV12</stp>
        <stp>LW068019 Corp</stp>
        <stp>ID_ISIN</stp>
        <stp>[regression 01 - interest pairs.xlsx]bbgWrksht!R2C7</stp>
        <tr r="G2" s="5"/>
      </tp>
      <tp t="s">
        <v>XS1196714429</v>
        <stp/>
        <stp>##V3_BDPV12</stp>
        <stp>EK768069 Corp</stp>
        <stp>ID_ISIN</stp>
        <stp>[regression 01 - interest pairs.xlsx]bbgWrksht!R2C7</stp>
        <tr r="G2" s="5"/>
      </tp>
      <tp t="s">
        <v>XS1044811591</v>
        <stp/>
        <stp>##V3_BDPV12</stp>
        <stp>EK117900 Corp</stp>
        <stp>ID_ISIN</stp>
        <stp>[regression 01 - interest pairs.xlsx]bbgWrksht!R2C7</stp>
        <tr r="G2" s="5"/>
        <tr r="G2" s="5"/>
      </tp>
      <tp t="s">
        <v>XS1590787799</v>
        <stp/>
        <stp>##V3_BDPV12</stp>
        <stp>AM938782 Corp</stp>
        <stp>ID_ISIN</stp>
        <stp>[regression 01 - interest pairs.xlsx]bbgWrksht!R2C7</stp>
        <tr r="G2" s="5"/>
      </tp>
      <tp t="s">
        <v>XS1490960942</v>
        <stp/>
        <stp>##V3_BDPV12</stp>
        <stp>QZ498658 Corp</stp>
        <stp>ID_ISIN</stp>
        <stp>[regression 01 - interest pairs.xlsx]bbgWrksht!R2C7</stp>
        <tr r="G2" s="5"/>
      </tp>
      <tp t="s">
        <v>XS1888180996</v>
        <stp/>
        <stp>##V3_BDPV12</stp>
        <stp>AU654475 Corp</stp>
        <stp>ID_ISIN</stp>
        <stp>[regression 01 - interest pairs.xlsx]bbgWrksht!R2C7</stp>
        <tr r="G2" s="5"/>
      </tp>
      <tp t="s">
        <v>XS1498442521</v>
        <stp/>
        <stp>##V3_BDPV12</stp>
        <stp>QZ677477 Corp</stp>
        <stp>ID_ISIN</stp>
        <stp>[regression 01 - interest pairs.xlsx]bbgWrksht!R2C7</stp>
        <tr r="G2" s="5"/>
      </tp>
      <tp t="s">
        <v>XS2056371334</v>
        <stp/>
        <stp>##V3_BDPV12</stp>
        <stp>ZR655675 Corp</stp>
        <stp>ID_ISIN</stp>
        <stp>[regression 01 - interest pairs.xlsx]bbgWrksht!R2C7</stp>
        <tr r="G2" s="5"/>
      </tp>
      <tp t="s">
        <v>BE0002597756</v>
        <stp/>
        <stp>##V3_BDPV12</stp>
        <stp>AU216832 Corp</stp>
        <stp>ID_ISIN</stp>
        <stp>[regression 01 - interest pairs.xlsx]bbgWrksht!R2C7</stp>
        <tr r="G2" s="5"/>
      </tp>
      <tp t="s">
        <v>FR0011700293</v>
        <stp/>
        <stp>##V3_BDPV12</stp>
        <stp>EK024610 Corp</stp>
        <stp>ID_ISIN</stp>
        <stp>[regression 01 - interest pairs.xlsx]bbgWrksht!R2C7</stp>
        <tr r="G2" s="5"/>
      </tp>
      <tp t="s">
        <v>XS1216019585</v>
        <stp/>
        <stp>##V3_BDPV12</stp>
        <stp>EK824997 Corp</stp>
        <stp>ID_ISIN</stp>
        <stp>[regression 01 - interest pairs.xlsx]bbgWrksht!R2C7</stp>
        <tr r="G2" s="5"/>
      </tp>
      <tp t="s">
        <v>XS1799939027</v>
        <stp/>
        <stp>##V3_BDPV12</stp>
        <stp>AT214434 Corp</stp>
        <stp>ID_ISIN</stp>
        <stp>[regression 01 - interest pairs.xlsx]bbgWrksht!R2C7</stp>
        <tr r="G2" s="5"/>
      </tp>
      <tp t="s">
        <v>XS2010037765</v>
        <stp/>
        <stp>##V3_BDPV12</stp>
        <stp>ZQ578143 Corp</stp>
        <stp>ID_ISIN</stp>
        <stp>[regression 01 - interest pairs.xlsx]bbgWrksht!R2C7</stp>
        <tr r="G2" s="5"/>
      </tp>
      <tp t="s">
        <v>XS2035564975</v>
        <stp/>
        <stp>##V3_BDPV12</stp>
        <stp>AZ851393 Corp</stp>
        <stp>ID_ISIN</stp>
        <stp>[regression 01 - interest pairs.xlsx]bbgWrksht!R2C7</stp>
        <tr r="G2" s="5"/>
      </tp>
      <tp t="s">
        <v>FR0013457157</v>
        <stp/>
        <stp>##V3_BDPV12</stp>
        <stp>ZQ258633 Corp</stp>
        <stp>ID_ISIN</stp>
        <stp>[regression 01 - interest pairs.xlsx]bbgWrksht!R2C7</stp>
        <tr r="G2" s="5"/>
      </tp>
      <tp t="s">
        <v>AKEFP 1 1/2 PERP</v>
        <stp/>
        <stp>##V3_BDPV12</stp>
        <stp>FR0013478252 Corp</stp>
        <stp>security_name</stp>
        <stp>[regression 01 - interest pairs.xlsx]main!R10C7</stp>
        <tr r="G10" s="1"/>
      </tp>
      <tp t="s">
        <v>Banks</v>
        <stp/>
        <stp>##V3_BDPV12</stp>
        <stp>US456837AR44 Corp</stp>
        <stp>INDUSTRY_GROUP</stp>
        <stp>[regression 01 - interest pairs.xlsx]SEM!R413C6</stp>
        <tr r="F413" s="3"/>
      </tp>
      <tp t="s">
        <v>Banks</v>
        <stp/>
        <stp>##V3_BDPV12</stp>
        <stp>US539439AU36 Corp</stp>
        <stp>INDUSTRY_GROUP</stp>
        <stp>[regression 01 - interest pairs.xlsx]SEM!R418C6</stp>
        <tr r="F418" s="3"/>
      </tp>
      <tp t="s">
        <v>Banks</v>
        <stp/>
        <stp>##V3_BDPV12</stp>
        <stp>US404280AS86 Corp</stp>
        <stp>INDUSTRY_GROUP</stp>
        <stp>[regression 01 - interest pairs.xlsx]SEM!R368C6</stp>
        <tr r="F368" s="3"/>
      </tp>
      <tp t="e">
        <v>#N/A</v>
        <stp/>
        <stp>##V3_BDPV12</stp>
        <stp xml:space="preserve">XS1111123987_JP_REPO </stp>
        <stp>nxt_call_dt</stp>
        <stp>[regression 01 - interest pairs.xlsx]SEM!R252C8</stp>
        <tr r="H252" s="3"/>
      </tp>
      <tp t="e">
        <v>#N/A</v>
        <stp/>
        <stp>##V3_BDPV12</stp>
        <stp xml:space="preserve">XS2075938006_JP_REPO </stp>
        <stp>nxt_call_dt</stp>
        <stp>[regression 01 - interest pairs.xlsx]SEM!R261C8</stp>
        <tr r="H261" s="3"/>
      </tp>
      <tp t="e">
        <v>#N/A</v>
        <stp/>
        <stp>##V3_BDPV12</stp>
        <stp xml:space="preserve">FR0013344686_JP_REPO </stp>
        <stp>nxt_call_dt</stp>
        <stp>[regression 01 - interest pairs.xlsx]SEM!R241C8</stp>
        <tr r="H241" s="3"/>
      </tp>
      <tp t="e">
        <v>#N/A</v>
        <stp/>
        <stp>##V3_BDPV12</stp>
        <stp xml:space="preserve">FR0013447877_JP_REPO </stp>
        <stp>nxt_call_dt</stp>
        <stp>[regression 01 - interest pairs.xlsx]SEM!R269C8</stp>
        <tr r="H269" s="3"/>
      </tp>
      <tp t="e">
        <v>#N/A</v>
        <stp/>
        <stp>##V3_BDPV12</stp>
        <stp xml:space="preserve">PTEDPNOM0015_CS_REPO </stp>
        <stp>short_name</stp>
        <stp>[regression 01 - interest pairs.xlsx]SEM!R341C5</stp>
        <tr r="E341" s="3"/>
      </tp>
      <tp t="e">
        <v>#N/A</v>
        <stp/>
        <stp>##V3_BDPV12</stp>
        <stp xml:space="preserve">XS1222594472_JP_REPO </stp>
        <stp>nxt_call_dt</stp>
        <stp>[regression 01 - interest pairs.xlsx]SEM!R209C8</stp>
        <tr r="H209" s="3"/>
      </tp>
      <tp t="e">
        <v>#N/A</v>
        <stp/>
        <stp>##V3_BDPV12</stp>
        <stp xml:space="preserve">US404280BP39_CS_REPO </stp>
        <stp>nxt_call_dt</stp>
        <stp>[regression 01 - interest pairs.xlsx]SEM!R326C8</stp>
        <tr r="H326" s="3"/>
      </tp>
      <tp t="e">
        <v>#N/A</v>
        <stp/>
        <stp>##V3_BDPV12</stp>
        <stp xml:space="preserve">XS2010037765_CA_REPO </stp>
        <stp>final_maturity</stp>
        <stp>[regression 01 - interest pairs.xlsx]SEM!R250C9</stp>
        <tr r="I250" s="3"/>
      </tp>
      <tp t="s">
        <v>Banks</v>
        <stp/>
        <stp>##V3_BDPV12</stp>
        <stp>USF84914CU62 Corp</stp>
        <stp>INDUSTRY_GROUP</stp>
        <stp>[regression 01 - interest pairs.xlsx]SEM!R424C6</stp>
        <tr r="F424" s="3"/>
      </tp>
      <tp t="s">
        <v>MRKGR 2 7/8 06/25/79</v>
        <stp/>
        <stp>##V3_BDPV12</stp>
        <stp>XS2011260705 Corp</stp>
        <stp>security_name</stp>
        <stp>[regression 01 - interest pairs.xlsx]main!R9C7</stp>
        <tr r="G9" s="1"/>
      </tp>
      <tp t="s">
        <v>SOLBBB 5.869 PERP</v>
        <stp/>
        <stp>##V3_BDPV12</stp>
        <stp>XS1323897725 Corp</stp>
        <stp>security_name</stp>
        <stp>[regression 01 - interest pairs.xlsx]main!R5C7</stp>
        <tr r="G5" s="1"/>
      </tp>
      <tp t="e">
        <v>#N/A</v>
        <stp/>
        <stp>##V3_BDPV12</stp>
        <stp xml:space="preserve">XS1595704872_JP_REPO </stp>
        <stp>final_maturity</stp>
        <stp>[regression 01 - interest pairs.xlsx]SEM!R323C9</stp>
        <tr r="I323" s="3"/>
      </tp>
      <tp t="s">
        <v>MRKGR 3 3/8 12/12/74</v>
        <stp/>
        <stp>##V3_BDPV12</stp>
        <stp>XS1152343668 Corp</stp>
        <stp>security_name</stp>
        <stp>[regression 01 - interest pairs.xlsx]main!R7C7</stp>
        <tr r="G7" s="1"/>
      </tp>
      <tp t="e">
        <v>#N/A</v>
        <stp/>
        <stp>##V3_BDPV12</stp>
        <stp xml:space="preserve">XS1205618470_CS_REPO </stp>
        <stp>final_maturity</stp>
        <stp>[regression 01 - interest pairs.xlsx]SEM!R306C9</stp>
        <tr r="I306" s="3"/>
      </tp>
      <tp t="e">
        <v>#N/A</v>
        <stp/>
        <stp>##V3_BDPV12</stp>
        <stp xml:space="preserve">XS0968913342_JP_REPO </stp>
        <stp>final_maturity</stp>
        <stp>[regression 01 - interest pairs.xlsx]SEM!R315C9</stp>
        <tr r="I315" s="3"/>
      </tp>
      <tp t="s">
        <v>FR0011531730</v>
        <stp/>
        <stp>##V3_BDPV12</stp>
        <stp>EJ744879 Corp</stp>
        <stp>ID_ISIN</stp>
        <stp>[regression 01 - interest pairs.xlsx]bbgWrksht!R2C7</stp>
        <tr r="G2" s="5"/>
      </tp>
      <tp t="s">
        <v>PTEDPUOM0024</v>
        <stp/>
        <stp>##V3_BDPV12</stp>
        <stp>UV785974 Corp</stp>
        <stp>ID_ISIN</stp>
        <stp>[regression 01 - interest pairs.xlsx]bbgWrksht!R2C7</stp>
        <tr r="G2" s="5"/>
      </tp>
      <tp t="s">
        <v>XS2027946610</v>
        <stp/>
        <stp>##V3_BDPV12</stp>
        <stp>AZ576858 Corp</stp>
        <stp>ID_ISIN</stp>
        <stp>[regression 01 - interest pairs.xlsx]bbgWrksht!R2C7</stp>
        <tr r="G2" s="5"/>
      </tp>
      <tp t="s">
        <v>XS1788973573</v>
        <stp/>
        <stp>##V3_BDPV12</stp>
        <stp>AR936992 Corp</stp>
        <stp>ID_ISIN</stp>
        <stp>[regression 01 - interest pairs.xlsx]bbgWrksht!R2C7</stp>
        <tr r="G2" s="5"/>
      </tp>
      <tp t="s">
        <v>XS1974787480</v>
        <stp/>
        <stp>##V3_BDPV12</stp>
        <stp>AX895488 Corp</stp>
        <stp>ID_ISIN</stp>
        <stp>[regression 01 - interest pairs.xlsx]bbgWrksht!R2C7</stp>
        <tr r="G2" s="5"/>
      </tp>
      <tp t="s">
        <v>XS2011260531</v>
        <stp/>
        <stp>##V3_BDPV12</stp>
        <stp>AZ208021 Corp</stp>
        <stp>ID_ISIN</stp>
        <stp>[regression 01 - interest pairs.xlsx]bbgWrksht!R2C7</stp>
        <tr r="G2" s="5"/>
      </tp>
      <tp t="s">
        <v>XS1152343668</v>
        <stp/>
        <stp>##V3_BDPV12</stp>
        <stp>EK648265 Corp</stp>
        <stp>ID_ISIN</stp>
        <stp>[regression 01 - interest pairs.xlsx]bbgWrksht!R2C7</stp>
        <tr r="G2" s="5"/>
      </tp>
      <tp t="s">
        <v>XS1974894138</v>
        <stp/>
        <stp>##V3_BDPV12</stp>
        <stp>ZS235422 Corp</stp>
        <stp>ID_ISIN</stp>
        <stp>[regression 01 - interest pairs.xlsx]bbgWrksht!R2C7</stp>
        <tr r="G2" s="5"/>
      </tp>
      <tp t="s">
        <v>XS1799938995</v>
        <stp/>
        <stp>##V3_BDPV12</stp>
        <stp>AT214421 Corp</stp>
        <stp>ID_ISIN</stp>
        <stp>[regression 01 - interest pairs.xlsx]bbgWrksht!R2C7</stp>
        <tr r="G2" s="5"/>
      </tp>
      <tp t="s">
        <v>FR0011993500</v>
        <stp/>
        <stp>##V3_BDPV12</stp>
        <stp>EK323431 Corp</stp>
        <stp>ID_ISIN</stp>
        <stp>[regression 01 - interest pairs.xlsx]bbgWrksht!R2C7</stp>
        <tr r="G2" s="5"/>
      </tp>
      <tp t="s">
        <v>XS1152338072</v>
        <stp/>
        <stp>##V3_BDPV12</stp>
        <stp>EK634166 Corp</stp>
        <stp>ID_ISIN</stp>
        <stp>[regression 01 - interest pairs.xlsx]bbgWrksht!R2C7</stp>
        <tr r="G2" s="5"/>
      </tp>
      <tp t="s">
        <v>XS1795406575</v>
        <stp/>
        <stp>##V3_BDPV12</stp>
        <stp>AR738776 Corp</stp>
        <stp>ID_ISIN</stp>
        <stp>[regression 01 - interest pairs.xlsx]bbgWrksht!R2C7</stp>
        <tr r="G2" s="5"/>
      </tp>
      <tp t="s">
        <v>XS2033327854</v>
        <stp/>
        <stp>##V3_BDPV12</stp>
        <stp>AZ920495 Corp</stp>
        <stp>ID_ISIN</stp>
        <stp>[regression 01 - interest pairs.xlsx]bbgWrksht!R2C7</stp>
        <tr r="G2" s="5"/>
      </tp>
      <tp t="s">
        <v>XS1405777746</v>
        <stp/>
        <stp>##V3_BDPV12</stp>
        <stp>LW253022 Corp</stp>
        <stp>ID_ISIN</stp>
        <stp>[regression 01 - interest pairs.xlsx]bbgWrksht!R2C7</stp>
        <tr r="G2" s="5"/>
      </tp>
      <tp t="s">
        <v>XS1797138960</v>
        <stp/>
        <stp>##V3_BDPV12</stp>
        <stp>AR810587 Corp</stp>
        <stp>ID_ISIN</stp>
        <stp>[regression 01 - interest pairs.xlsx]bbgWrksht!R2C7</stp>
        <tr r="G2" s="5"/>
      </tp>
      <tp t="s">
        <v>XS1731823255</v>
        <stp/>
        <stp>##V3_BDPV12</stp>
        <stp>AQ234625 Corp</stp>
        <stp>ID_ISIN</stp>
        <stp>[regression 01 - interest pairs.xlsx]bbgWrksht!R2C7</stp>
        <tr r="G2" s="5"/>
      </tp>
      <tp t="s">
        <v>Electric</v>
        <stp/>
        <stp>##V3_BDPV12</stp>
        <stp>XS1595704872 Corp</stp>
        <stp>INDUSTRY_GROUP</stp>
        <stp>[regression 01 - interest pairs.xlsx]SEM!R40C6</stp>
        <tr r="F40" s="3"/>
      </tp>
      <tp t="s">
        <v>15/01/2027</v>
        <stp/>
        <stp>##V3_BDPV12</stp>
        <stp>PTEDPNOM0015 Corp</stp>
        <stp>nxt_call_dt</stp>
        <stp>[regression 01 - interest pairs.xlsx]SEM!R72C8</stp>
        <tr r="H72" s="3"/>
      </tp>
      <tp t="s">
        <v>Healthcare-Products</v>
        <stp/>
        <stp>##V3_BDPV12</stp>
        <stp>XS1960678412 Corp</stp>
        <stp>INDUSTRY_GROUP</stp>
        <stp>[regression 01 - interest pairs.xlsx]SEM!R43C6</stp>
        <tr r="F43" s="3"/>
      </tp>
      <tp t="s">
        <v>Telecommunications</v>
        <stp/>
        <stp>##V3_BDPV12</stp>
        <stp>XS2052321093 Corp</stp>
        <stp>INDUSTRY_GROUP</stp>
        <stp>[regression 01 - interest pairs.xlsx]SEM!R69C6</stp>
        <tr r="F69" s="3"/>
      </tp>
      <tp t="s">
        <v>Banks</v>
        <stp/>
        <stp>##V3_BDPV12</stp>
        <stp>USQ568A9SP31 Corp</stp>
        <stp>INDUSTRY_GROUP</stp>
        <stp>[regression 01 - interest pairs.xlsx]SEM!R420C6</stp>
        <tr r="F420" s="3"/>
      </tp>
      <tp t="e">
        <v>#N/A</v>
        <stp/>
        <stp>##V3_BDPV12</stp>
        <stp xml:space="preserve">XS1877860533_JP_REPO </stp>
        <stp>nxt_call_dt</stp>
        <stp>[regression 01 - interest pairs.xlsx]SEM!R271C8</stp>
        <tr r="H271" s="3"/>
      </tp>
      <tp t="e">
        <v>#N/A</v>
        <stp/>
        <stp>##V3_BDPV12</stp>
        <stp xml:space="preserve">FR0013330529_CS_REPO </stp>
        <stp>nxt_call_dt</stp>
        <stp>[regression 01 - interest pairs.xlsx]SEM!R339C8</stp>
        <tr r="H339" s="3"/>
      </tp>
      <tp t="e">
        <v>#N/A</v>
        <stp/>
        <stp>##V3_BDPV12</stp>
        <stp xml:space="preserve">US404280BP39_JP_REPO </stp>
        <stp>nxt_call_dt</stp>
        <stp>[regression 01 - interest pairs.xlsx]SEM!R254C8</stp>
        <tr r="H254" s="3"/>
      </tp>
      <tp t="e">
        <v>#N/A</v>
        <stp/>
        <stp>##V3_BDPV12</stp>
        <stp xml:space="preserve">USF2893TAF33_CS_REPO </stp>
        <stp>short_name</stp>
        <stp>[regression 01 - interest pairs.xlsx]SEM!R325C5</stp>
        <tr r="E325" s="3"/>
      </tp>
      <tp t="e">
        <v>#N/A</v>
        <stp/>
        <stp>##V3_BDPV12</stp>
        <stp xml:space="preserve">FR0013455813_JP_REPO </stp>
        <stp>final_maturity</stp>
        <stp>[regression 01 - interest pairs.xlsx]SEM!R237C9</stp>
        <tr r="I237" s="3"/>
      </tp>
      <tp t="s">
        <v>SOLBBB 5.869 PERP</v>
        <stp/>
        <stp>##V3_BDPV12</stp>
        <stp>XS1323897725 Corp</stp>
        <stp>security_name</stp>
        <stp>[regression 01 - interest pairs.xlsx]main!R6C7</stp>
        <tr r="G6" s="1"/>
      </tp>
      <tp t="s">
        <v>Banks</v>
        <stp/>
        <stp>##V3_BDPV12</stp>
        <stp>USH3698DBZ62 Corp</stp>
        <stp>INDUSTRY_GROUP</stp>
        <stp>[regression 01 - interest pairs.xlsx]SEM!R358C6</stp>
        <tr r="F358" s="3"/>
      </tp>
      <tp t="s">
        <v>19/10/2020</v>
        <stp/>
        <stp>##V3_BDPV12</stp>
        <stp>USQ12441AA19 Corp</stp>
        <stp>nxt_call_dt</stp>
        <stp>[regression 01 - interest pairs.xlsx]SEM!R103C8</stp>
        <tr r="H103" s="3"/>
      </tp>
      <tp t="s">
        <v>FR0013310505</v>
        <stp/>
        <stp>##V3_BDPV12</stp>
        <stp>AQ711148 Corp</stp>
        <stp>ID_ISIN</stp>
        <stp>[regression 01 - interest pairs.xlsx]bbgWrksht!R2C7</stp>
        <tr r="G2" s="5"/>
      </tp>
      <tp t="s">
        <v>XS1405763019</v>
        <stp/>
        <stp>##V3_BDPV12</stp>
        <stp>AL243419 Corp</stp>
        <stp>ID_ISIN</stp>
        <stp>[regression 01 - interest pairs.xlsx]bbgWrksht!R2C7</stp>
        <tr r="G2" s="5"/>
      </tp>
      <tp t="s">
        <v>FR0013464922</v>
        <stp/>
        <stp>##V3_BDPV12</stp>
        <stp>ZQ782646 Corp</stp>
        <stp>ID_ISIN</stp>
        <stp>[regression 01 - interest pairs.xlsx]bbgWrksht!R2C7</stp>
        <tr r="G2" s="5"/>
      </tp>
      <tp t="s">
        <v>XS1028599287</v>
        <stp/>
        <stp>##V3_BDPV12</stp>
        <stp>EK041235 Corp</stp>
        <stp>ID_ISIN</stp>
        <stp>[regression 01 - interest pairs.xlsx]bbgWrksht!R2C7</stp>
        <tr r="G2" s="5"/>
      </tp>
      <tp t="s">
        <v>USQ12441AA19</v>
        <stp/>
        <stp>##V3_BDPV12</stp>
        <stp>QJ201811 Corp</stp>
        <stp>ID_ISIN</stp>
        <stp>[regression 01 - interest pairs.xlsx]bbgWrksht!R2C7</stp>
        <tr r="G2" s="5"/>
      </tp>
      <tp t="s">
        <v>XS2010045511</v>
        <stp/>
        <stp>##V3_BDPV12</stp>
        <stp>ZR363807 Corp</stp>
        <stp>ID_ISIN</stp>
        <stp>[regression 01 - interest pairs.xlsx]bbgWrksht!R2C7</stp>
        <tr r="G2" s="5"/>
      </tp>
      <tp t="s">
        <v>FR0011697010</v>
        <stp/>
        <stp>##V3_BDPV12</stp>
        <stp>EK024532 Corp</stp>
        <stp>ID_ISIN</stp>
        <stp>[regression 01 - interest pairs.xlsx]bbgWrksht!R2C7</stp>
        <tr r="G2" s="5"/>
      </tp>
      <tp t="s">
        <v>FR0013330529</v>
        <stp/>
        <stp>##V3_BDPV12</stp>
        <stp>AS146424 Corp</stp>
        <stp>ID_ISIN</stp>
        <stp>[regression 01 - interest pairs.xlsx]bbgWrksht!R2C7</stp>
        <tr r="G2" s="5"/>
      </tp>
      <tp t="s">
        <v>FR0013447877</v>
        <stp/>
        <stp>##V3_BDPV12</stp>
        <stp>ZR570567 Corp</stp>
        <stp>ID_ISIN</stp>
        <stp>[regression 01 - interest pairs.xlsx]bbgWrksht!R2C7</stp>
        <tr r="G2" s="5"/>
      </tp>
      <tp t="s">
        <v>XS2010044977</v>
        <stp/>
        <stp>##V3_BDPV12</stp>
        <stp>ZR363806 Corp</stp>
        <stp>ID_ISIN</stp>
        <stp>[regression 01 - interest pairs.xlsx]bbgWrksht!R2C7</stp>
        <tr r="G2" s="5"/>
      </tp>
      <tp t="s">
        <v>XS1642686676</v>
        <stp/>
        <stp>##V3_BDPV12</stp>
        <stp>AO262515 Corp</stp>
        <stp>ID_ISIN</stp>
        <stp>[regression 01 - interest pairs.xlsx]bbgWrksht!R2C7</stp>
        <tr r="G2" s="5"/>
      </tp>
      <tp t="s">
        <v>XS1888180640</v>
        <stp/>
        <stp>##V3_BDPV12</stp>
        <stp>AU654357 Corp</stp>
        <stp>ID_ISIN</stp>
        <stp>[regression 01 - interest pairs.xlsx]bbgWrksht!R2C7</stp>
        <tr r="G2" s="5"/>
      </tp>
      <tp t="s">
        <v>USQ12441AB91</v>
        <stp/>
        <stp>##V3_BDPV12</stp>
        <stp>QJ201812 Corp</stp>
        <stp>ID_ISIN</stp>
        <stp>[regression 01 - interest pairs.xlsx]bbgWrksht!R2C7</stp>
        <tr r="G2" s="5"/>
      </tp>
      <tp t="s">
        <v>XS1405765659</v>
        <stp/>
        <stp>##V3_BDPV12</stp>
        <stp>AL211915 Corp</stp>
        <stp>ID_ISIN</stp>
        <stp>[regression 01 - interest pairs.xlsx]bbgWrksht!R2C7</stp>
        <tr r="G2" s="5"/>
      </tp>
      <tp t="s">
        <v>XS1150673892</v>
        <stp/>
        <stp>##V3_BDPV12</stp>
        <stp>EK640250 Corp</stp>
        <stp>ID_ISIN</stp>
        <stp>[regression 01 - interest pairs.xlsx]bbgWrksht!R2C7</stp>
        <tr r="G2" s="5"/>
      </tp>
      <tp t="s">
        <v>XS1195202822</v>
        <stp/>
        <stp>##V3_BDPV12</stp>
        <stp>EK755342 Corp</stp>
        <stp>ID_ISIN</stp>
        <stp>[regression 01 - interest pairs.xlsx]bbgWrksht!R2C7</stp>
        <tr r="G2" s="5"/>
      </tp>
      <tp t="s">
        <v>DE000A11QR73</v>
        <stp/>
        <stp>##V3_BDPV12</stp>
        <stp>EK352403 Corp</stp>
        <stp>ID_ISIN</stp>
        <stp>[regression 01 - interest pairs.xlsx]bbgWrksht!R2C7</stp>
        <tr r="G2" s="5"/>
      </tp>
    </main>
    <main first="bloomberg.rtd">
      <tp t="s">
        <v>Banks</v>
        <stp/>
        <stp>##V3_BDPV12</stp>
        <stp>US456837AR44 Corp</stp>
        <stp>INDUSTRY_GROUP</stp>
        <stp>[regression 01 - interest pairs.xlsx]SEM!R371C6</stp>
        <tr r="F371" s="3"/>
      </tp>
      <tp t="s">
        <v>Pharmaceuticals</v>
        <stp/>
        <stp>##V3_BDPV12</stp>
        <stp>XS2075938006 Corp</stp>
        <stp>INDUSTRY_GROUP</stp>
        <stp>[regression 01 - interest pairs.xlsx]SEM!R41C6</stp>
        <tr r="F41" s="3"/>
      </tp>
      <tp t="s">
        <v>Banks</v>
        <stp/>
        <stp>##V3_BDPV12</stp>
        <stp>XS1689540935 Corp</stp>
        <stp>INDUSTRY_GROUP</stp>
        <stp>[regression 01 - interest pairs.xlsx]SEM!R86C6</stp>
        <tr r="F86" s="3"/>
      </tp>
      <tp t="e">
        <v>#N/A</v>
        <stp/>
        <stp>##V3_BDPV12</stp>
        <stp xml:space="preserve">XS1216019585_CS_REPO </stp>
        <stp>nxt_call_dt</stp>
        <stp>[regression 01 - interest pairs.xlsx]SEM!R342C8</stp>
        <tr r="H342" s="3"/>
      </tp>
      <tp t="s">
        <v>24/03/2032</v>
        <stp/>
        <stp>##V3_BDPV12</stp>
        <stp>XS2014382845 Corp</stp>
        <stp>nxt_call_dt</stp>
        <stp>[regression 01 - interest pairs.xlsx]SEM!R9C8</stp>
        <tr r="H9" s="3"/>
      </tp>
      <tp t="e">
        <v>#N/A</v>
        <stp/>
        <stp>##V3_BDPV12</stp>
        <stp xml:space="preserve">FR0013213295_JP_REPO </stp>
        <stp>nxt_call_dt</stp>
        <stp>[regression 01 - interest pairs.xlsx]SEM!R223C8</stp>
        <tr r="H223" s="3"/>
      </tp>
      <tp t="e">
        <v>#N/A</v>
        <stp/>
        <stp>##V3_BDPV12</stp>
        <stp xml:space="preserve">XS1497755360_JP_REPO </stp>
        <stp>nxt_call_dt</stp>
        <stp>[regression 01 - interest pairs.xlsx]SEM!R258C8</stp>
        <tr r="H258" s="3"/>
      </tp>
      <tp t="e">
        <v>#N/A</v>
        <stp/>
        <stp>##V3_BDPV12</stp>
        <stp xml:space="preserve">FR0010891317_JP_REPO </stp>
        <stp>nxt_call_dt</stp>
        <stp>[regression 01 - interest pairs.xlsx]SEM!R321C8</stp>
        <tr r="H321" s="3"/>
      </tp>
      <tp t="e">
        <v>#N/A</v>
        <stp/>
        <stp>##V3_BDPV12</stp>
        <stp xml:space="preserve">XS1014987355_JP_REPO </stp>
        <stp>nxt_call_dt</stp>
        <stp>[regression 01 - interest pairs.xlsx]SEM!R235C8</stp>
        <tr r="H235" s="3"/>
      </tp>
      <tp t="e">
        <v>#N/A</v>
        <stp/>
        <stp>##V3_BDPV12</stp>
        <stp xml:space="preserve">XS0968913342_JP_REPO </stp>
        <stp>nxt_call_dt</stp>
        <stp>[regression 01 - interest pairs.xlsx]SEM!R315C8</stp>
        <tr r="H315" s="3"/>
      </tp>
      <tp t="e">
        <v>#N/A</v>
        <stp/>
        <stp>##V3_BDPV12</stp>
        <stp xml:space="preserve">PTEDPLOM0017_JP_REPO </stp>
        <stp>short_name</stp>
        <stp>[regression 01 - interest pairs.xlsx]SEM!R228C5</stp>
        <tr r="E228" s="3"/>
      </tp>
      <tp t="e">
        <v>#N/A</v>
        <stp/>
        <stp>##V3_BDPV12</stp>
        <stp xml:space="preserve">XS1888180640_JP_REPO </stp>
        <stp>final_maturity</stp>
        <stp>[regression 01 - interest pairs.xlsx]SEM!R312C9</stp>
        <tr r="I312" s="3"/>
      </tp>
      <tp t="e">
        <v>#N/A</v>
        <stp/>
        <stp>##V3_BDPV12</stp>
        <stp xml:space="preserve">XS2066706909_JP_REPO </stp>
        <stp>final_maturity</stp>
        <stp>[regression 01 - interest pairs.xlsx]SEM!R233C9</stp>
        <tr r="I233" s="3"/>
      </tp>
      <tp t="e">
        <v>#N/A</v>
        <stp/>
        <stp>##V3_BDPV12</stp>
        <stp xml:space="preserve">XS1888179550_JP_REPO </stp>
        <stp>final_maturity</stp>
        <stp>[regression 01 - interest pairs.xlsx]SEM!R311C9</stp>
        <tr r="I311" s="3"/>
      </tp>
      <tp t="e">
        <v>#N/A</v>
        <stp/>
        <stp>##V3_BDPV12</stp>
        <stp xml:space="preserve">XS2010037765_CS_REPO </stp>
        <stp>final_maturity</stp>
        <stp>[regression 01 - interest pairs.xlsx]SEM!R332C9</stp>
        <tr r="I332" s="3"/>
      </tp>
      <tp t="e">
        <v>#N/A</v>
        <stp/>
        <stp>##V3_BDPV12</stp>
        <stp xml:space="preserve">XS1823623878_JP_REPO </stp>
        <stp>final_maturity</stp>
        <stp>[regression 01 - interest pairs.xlsx]SEM!R217C9</stp>
        <tr r="I217" s="3"/>
      </tp>
      <tp t="e">
        <v>#N/A</v>
        <stp/>
        <stp>##V3_BDPV12</stp>
        <stp xml:space="preserve">XS1497755360_JP_REPO </stp>
        <stp>final_maturity</stp>
        <stp>[regression 01 - interest pairs.xlsx]SEM!R258C9</stp>
        <tr r="I258" s="3"/>
      </tp>
      <tp t="e">
        <v>#N/A</v>
        <stp/>
        <stp>##V3_BDPV12</stp>
        <stp xml:space="preserve">XS1346815787_CS_REPO </stp>
        <stp>final_maturity</stp>
        <stp>[regression 01 - interest pairs.xlsx]SEM!R334C9</stp>
        <tr r="I334" s="3"/>
      </tp>
      <tp t="s">
        <v>Banks</v>
        <stp/>
        <stp>##V3_BDPV12</stp>
        <stp>USH3698DBZ62 Corp</stp>
        <stp>INDUSTRY_GROUP</stp>
        <stp>[regression 01 - interest pairs.xlsx]SEM!R389C6</stp>
        <tr r="F389" s="3"/>
      </tp>
      <tp t="e">
        <v>#N/A</v>
        <stp/>
        <stp>##V3_BDPV12</stp>
        <stp xml:space="preserve">XS1788973573_CS_REPO </stp>
        <stp>final_maturity</stp>
        <stp>[regression 01 - interest pairs.xlsx]SEM!R328C9</stp>
        <tr r="I328" s="3"/>
      </tp>
      <tp t="e">
        <v>#N/A</v>
        <stp/>
        <stp>##V3_BDPV12</stp>
        <stp xml:space="preserve">XS1998799792_JP_REPO </stp>
        <stp>final_maturity</stp>
        <stp>[regression 01 - interest pairs.xlsx]SEM!R203C9</stp>
        <tr r="I203" s="3"/>
      </tp>
      <tp t="s">
        <v>XS1934875219</v>
        <stp/>
        <stp>##V3_BDPV12</stp>
        <stp>AX691342 Corp</stp>
        <stp>ID_ISIN</stp>
        <stp>[regression 01 - interest pairs.xlsx]bbgWrksht!R2C7</stp>
        <tr r="G2" s="5"/>
      </tp>
      <tp t="s">
        <v>XS1501166869</v>
        <stp/>
        <stp>##V3_BDPV12</stp>
        <stp>QZ730458 Corp</stp>
        <stp>ID_ISIN</stp>
        <stp>[regression 01 - interest pairs.xlsx]bbgWrksht!R2C7</stp>
        <tr r="G2" s="5"/>
      </tp>
      <tp t="s">
        <v>USF2893TAF33</v>
        <stp/>
        <stp>##V3_BDPV12</stp>
        <stp>EJ530879 Corp</stp>
        <stp>ID_ISIN</stp>
        <stp>[regression 01 - interest pairs.xlsx]bbgWrksht!R2C7</stp>
        <tr r="G2" s="5"/>
      </tp>
      <tp t="s">
        <v>PTEDPLOM0017</v>
        <stp/>
        <stp>##V3_BDPV12</stp>
        <stp>ZP454068 Corp</stp>
        <stp>ID_ISIN</stp>
        <stp>[regression 01 - interest pairs.xlsx]bbgWrksht!R2C7</stp>
        <tr r="G2" s="5"/>
      </tp>
      <tp t="s">
        <v>XS1195201931</v>
        <stp/>
        <stp>##V3_BDPV12</stp>
        <stp>EK755354 Corp</stp>
        <stp>ID_ISIN</stp>
        <stp>[regression 01 - interest pairs.xlsx]bbgWrksht!R2C7</stp>
        <tr r="G2" s="5"/>
      </tp>
      <tp t="s">
        <v>XS1115502988</v>
        <stp/>
        <stp>##V3_BDPV12</stp>
        <stp>EK508571 Corp</stp>
        <stp>ID_ISIN</stp>
        <stp>[regression 01 - interest pairs.xlsx]bbgWrksht!R2C7</stp>
        <tr r="G2" s="5"/>
      </tp>
      <tp t="s">
        <v>XS1405770907</v>
        <stp/>
        <stp>##V3_BDPV12</stp>
        <stp>QZ716550 Corp</stp>
        <stp>ID_ISIN</stp>
        <stp>[regression 01 - interest pairs.xlsx]bbgWrksht!R2C7</stp>
        <tr r="G2" s="5"/>
      </tp>
      <tp t="s">
        <v>XS0903532090</v>
        <stp/>
        <stp>##V3_BDPV12</stp>
        <stp>EJ575377 Corp</stp>
        <stp>ID_ISIN</stp>
        <stp>[regression 01 - interest pairs.xlsx]bbgWrksht!R2C7</stp>
        <tr r="G2" s="5"/>
      </tp>
      <tp t="s">
        <v>XS1582433428</v>
        <stp/>
        <stp>##V3_BDPV12</stp>
        <stp>AM679347 Corp</stp>
        <stp>ID_ISIN</stp>
        <stp>[regression 01 - interest pairs.xlsx]bbgWrksht!R2C7</stp>
        <tr r="G2" s="5"/>
      </tp>
      <tp t="s">
        <v>USF2893TAM83</v>
        <stp/>
        <stp>##V3_BDPV12</stp>
        <stp>EK027221 Corp</stp>
        <stp>ID_ISIN</stp>
        <stp>[regression 01 - interest pairs.xlsx]bbgWrksht!R2C7</stp>
        <tr r="G2" s="5"/>
      </tp>
      <tp t="s">
        <v>XS1757377400</v>
        <stp/>
        <stp>##V3_BDPV12</stp>
        <stp>AR008123 Corp</stp>
        <stp>ID_ISIN</stp>
        <stp>[regression 01 - interest pairs.xlsx]bbgWrksht!R2C7</stp>
        <tr r="G2" s="5"/>
      </tp>
      <tp t="s">
        <v>FR0011401728</v>
        <stp/>
        <stp>##V3_BDPV12</stp>
        <stp>EJ516173 Corp</stp>
        <stp>ID_ISIN</stp>
        <stp>[regression 01 - interest pairs.xlsx]bbgWrksht!R2C7</stp>
        <tr r="G2" s="5"/>
      </tp>
      <tp t="s">
        <v>XS1713463559</v>
        <stp/>
        <stp>##V3_BDPV12</stp>
        <stp>AS640440 Corp</stp>
        <stp>ID_ISIN</stp>
        <stp>[regression 01 - interest pairs.xlsx]bbgWrksht!R2C7</stp>
        <tr r="G2" s="5"/>
      </tp>
      <tp t="s">
        <v>XS2011260705</v>
        <stp/>
        <stp>##V3_BDPV12</stp>
        <stp>AZ207706 Corp</stp>
        <stp>ID_ISIN</stp>
        <stp>[regression 01 - interest pairs.xlsx]bbgWrksht!R2C7</stp>
        <tr r="G2" s="5"/>
      </tp>
      <tp t="s">
        <v>Electric</v>
        <stp/>
        <stp>##V3_BDPV12</stp>
        <stp>XS1505568136 Corp</stp>
        <stp>INDUSTRY_GROUP</stp>
        <stp>[regression 01 - interest pairs.xlsx]SEM!R57C6</stp>
        <tr r="F57" s="3"/>
      </tp>
      <tp t="s">
        <v>Pharmaceuticals</v>
        <stp/>
        <stp>##V3_BDPV12</stp>
        <stp>XS2077670342 Corp</stp>
        <stp>INDUSTRY_GROUP</stp>
        <stp>[regression 01 - interest pairs.xlsx]SEM!R98C6</stp>
        <tr r="F98" s="3"/>
      </tp>
      <tp t="e">
        <v>#N/A</v>
        <stp/>
        <stp>##V3_BDPV12</stp>
        <stp xml:space="preserve">XS1888180996_JP_REPO </stp>
        <stp>nxt_call_dt</stp>
        <stp>[regression 01 - interest pairs.xlsx]SEM!R310C8</stp>
        <tr r="H310" s="3"/>
      </tp>
      <tp t="e">
        <v>#N/A</v>
        <stp/>
        <stp>##V3_BDPV12</stp>
        <stp xml:space="preserve">XS1294343337_JP_REPO </stp>
        <stp>nxt_call_dt</stp>
        <stp>[regression 01 - interest pairs.xlsx]SEM!R268C8</stp>
        <tr r="H268" s="3"/>
      </tp>
      <tp t="e">
        <v>#N/A</v>
        <stp/>
        <stp>##V3_BDPV12</stp>
        <stp xml:space="preserve">XS1139315581_JP_REPO </stp>
        <stp>nxt_call_dt</stp>
        <stp>[regression 01 - interest pairs.xlsx]SEM!R293C8</stp>
        <tr r="H293" s="3"/>
      </tp>
      <tp t="e">
        <v>#N/A</v>
        <stp/>
        <stp>##V3_BDPV12</stp>
        <stp xml:space="preserve">PTEDPNOM0015_CS_REPO </stp>
        <stp>nxt_call_dt</stp>
        <stp>[regression 01 - interest pairs.xlsx]SEM!R341C8</stp>
        <tr r="H341" s="3"/>
      </tp>
      <tp t="e">
        <v>#N/A</v>
        <stp/>
        <stp>##V3_BDPV12</stp>
        <stp xml:space="preserve">PTEDPKOM0034_JP_REPO </stp>
        <stp>nxt_call_dt</stp>
        <stp>[regression 01 - interest pairs.xlsx]SEM!R230C8</stp>
        <tr r="H230" s="3"/>
      </tp>
      <tp t="e">
        <v>#N/A</v>
        <stp/>
        <stp>##V3_BDPV12</stp>
        <stp xml:space="preserve">XS1720192696_JP_REPO </stp>
        <stp>nxt_call_dt</stp>
        <stp>[regression 01 - interest pairs.xlsx]SEM!R270C8</stp>
        <tr r="H270" s="3"/>
      </tp>
      <tp t="e">
        <v>#N/A</v>
        <stp/>
        <stp>##V3_BDPV12</stp>
        <stp xml:space="preserve">XS2010032378_JP_REPO </stp>
        <stp>final_maturity</stp>
        <stp>[regression 01 - interest pairs.xlsx]SEM!R200C9</stp>
        <tr r="I200" s="3"/>
      </tp>
      <tp t="e">
        <v>#N/A</v>
        <stp/>
        <stp>##V3_BDPV12</stp>
        <stp xml:space="preserve">XS2004381245_JP_REPO </stp>
        <stp>final_maturity</stp>
        <stp>[regression 01 - interest pairs.xlsx]SEM!R295C9</stp>
        <tr r="I295" s="3"/>
      </tp>
      <tp t="e">
        <v>#N/A</v>
        <stp/>
        <stp>##V3_BDPV12</stp>
        <stp xml:space="preserve">FR0013455821_JP_REPO </stp>
        <stp>final_maturity</stp>
        <stp>[regression 01 - interest pairs.xlsx]SEM!R239C9</stp>
        <tr r="I239" s="3"/>
      </tp>
      <tp t="e">
        <v>#N/A</v>
        <stp/>
        <stp>##V3_BDPV12</stp>
        <stp xml:space="preserve">FR0013447877_JP_REPO </stp>
        <stp>final_maturity</stp>
        <stp>[regression 01 - interest pairs.xlsx]SEM!R269C9</stp>
        <tr r="I269" s="3"/>
      </tp>
      <tp t="e">
        <v>#N/A</v>
        <stp/>
        <stp>##V3_BDPV12</stp>
        <stp xml:space="preserve">XS2115092012_JP_REPO </stp>
        <stp>final_maturity</stp>
        <stp>[regression 01 - interest pairs.xlsx]SEM!R256C9</stp>
        <tr r="I256" s="3"/>
      </tp>
      <tp t="e">
        <v>#N/A</v>
        <stp/>
        <stp>##V3_BDPV12</stp>
        <stp xml:space="preserve">XS1963834251_JP_REPO </stp>
        <stp>final_maturity</stp>
        <stp>[regression 01 - interest pairs.xlsx]SEM!R302C9</stp>
        <tr r="I302" s="3"/>
      </tp>
      <tp t="e">
        <v>#N/A</v>
        <stp/>
        <stp>##V3_BDPV12</stp>
        <stp xml:space="preserve">FR0010891317_JP_REPO </stp>
        <stp>final_maturity</stp>
        <stp>[regression 01 - interest pairs.xlsx]SEM!R321C9</stp>
        <tr r="I321" s="3"/>
      </tp>
      <tp t="e">
        <v>#N/A</v>
        <stp/>
        <stp>##V3_BDPV12</stp>
        <stp xml:space="preserve">XS1877860533_JP_REPO </stp>
        <stp>final_maturity</stp>
        <stp>[regression 01 - interest pairs.xlsx]SEM!R271C9</stp>
        <tr r="I271" s="3"/>
      </tp>
      <tp t="e">
        <v>#N/A</v>
        <stp/>
        <stp>##V3_BDPV12</stp>
        <stp xml:space="preserve">FR0013213295_JP_REPO </stp>
        <stp>final_maturity</stp>
        <stp>[regression 01 - interest pairs.xlsx]SEM!R223C9</stp>
        <tr r="I223" s="3"/>
      </tp>
      <tp t="s">
        <v>XS1716945586</v>
        <stp/>
        <stp>##V3_BDPV12</stp>
        <stp>AP809058 Corp</stp>
        <stp>ID_ISIN</stp>
        <stp>[regression 01 - interest pairs.xlsx]bbgWrksht!R2C7</stp>
        <tr r="G2" s="5"/>
      </tp>
      <tp t="s">
        <v>XS1508392625</v>
        <stp/>
        <stp>##V3_BDPV12</stp>
        <stp>QZ912649 Corp</stp>
        <stp>ID_ISIN</stp>
        <stp>[regression 01 - interest pairs.xlsx]bbgWrksht!R2C7</stp>
        <tr r="G2" s="5"/>
      </tp>
      <tp t="s">
        <v>XS1115490523</v>
        <stp/>
        <stp>##V3_BDPV12</stp>
        <stp>EK508481 Corp</stp>
        <stp>ID_ISIN</stp>
        <stp>[regression 01 - interest pairs.xlsx]bbgWrksht!R2C7</stp>
        <tr r="G2" s="5"/>
      </tp>
      <tp t="s">
        <v>XS1933828433</v>
        <stp/>
        <stp>##V3_BDPV12</stp>
        <stp>AX520482 Corp</stp>
        <stp>ID_ISIN</stp>
        <stp>[regression 01 - interest pairs.xlsx]bbgWrksht!R2C7</stp>
        <tr r="G2" s="5"/>
      </tp>
      <tp t="s">
        <v>XS1713466495</v>
        <stp/>
        <stp>##V3_BDPV12</stp>
        <stp>AX960245 Corp</stp>
        <stp>ID_ISIN</stp>
        <stp>[regression 01 - interest pairs.xlsx]bbgWrksht!R2C7</stp>
        <tr r="G2" s="5"/>
      </tp>
      <tp t="s">
        <v>XS2035564629</v>
        <stp/>
        <stp>##V3_BDPV12</stp>
        <stp>AZ851450 Corp</stp>
        <stp>ID_ISIN</stp>
        <stp>[regression 01 - interest pairs.xlsx]bbgWrksht!R2C7</stp>
        <tr r="G2" s="5"/>
      </tp>
      <tp t="s">
        <v>FR0012650281</v>
        <stp/>
        <stp>##V3_BDPV12</stp>
        <stp>EK808355 Corp</stp>
        <stp>ID_ISIN</stp>
        <stp>[regression 01 - interest pairs.xlsx]bbgWrksht!R2C7</stp>
        <tr r="G2" s="5"/>
      </tp>
      <tp t="s">
        <v>XS1219498141</v>
        <stp/>
        <stp>##V3_BDPV12</stp>
        <stp>EK858851 Corp</stp>
        <stp>ID_ISIN</stp>
        <stp>[regression 01 - interest pairs.xlsx]bbgWrksht!R2C7</stp>
        <tr r="G2" s="5"/>
      </tp>
      <tp t="s">
        <v>AKEFP 2 3/4 PERP</v>
        <stp/>
        <stp>##V3_BDPV12</stp>
        <stp>FR0013425170 Corp</stp>
        <stp>security_name</stp>
        <stp>[regression 01 - interest pairs.xlsx]main!R11C7</stp>
        <tr r="G11" s="1"/>
      </tp>
      <tp t="s">
        <v>Banks</v>
        <stp/>
        <stp>##V3_BDPV12</stp>
        <stp>US539439AU36 Corp</stp>
        <stp>INDUSTRY_GROUP</stp>
        <stp>[regression 01 - interest pairs.xlsx]SEM!R374C6</stp>
        <tr r="F374" s="3"/>
      </tp>
      <tp t="s">
        <v>Healthcare-Products</v>
        <stp/>
        <stp>##V3_BDPV12</stp>
        <stp>XS2020670936 Corp</stp>
        <stp>INDUSTRY_GROUP</stp>
        <stp>[regression 01 - interest pairs.xlsx]SEM!R42C6</stp>
        <tr r="F42" s="3"/>
      </tp>
      <tp t="s">
        <v>Oil&amp;Gas</v>
        <stp/>
        <stp>##V3_BDPV12</stp>
        <stp>XS1693818525 Corp</stp>
        <stp>INDUSTRY_GROUP</stp>
        <stp>[regression 01 - interest pairs.xlsx]SEM!R61C6</stp>
        <tr r="F61" s="3"/>
      </tp>
      <tp t="s">
        <v>Oil&amp;Gas</v>
        <stp/>
        <stp>##V3_BDPV12</stp>
        <stp>XS2107315470 Corp</stp>
        <stp>INDUSTRY_GROUP</stp>
        <stp>[regression 01 - interest pairs.xlsx]SEM!R35C6</stp>
        <tr r="F35" s="3"/>
      </tp>
      <tp t="e">
        <v>#N/A</v>
        <stp/>
        <stp>##V3_BDPV12</stp>
        <stp xml:space="preserve">XS1629658755_JP_REPO </stp>
        <stp>nxt_call_dt</stp>
        <stp>[regression 01 - interest pairs.xlsx]SEM!R314C8</stp>
        <tr r="H314" s="3"/>
      </tp>
      <tp t="e">
        <v>#N/A</v>
        <stp/>
        <stp>##V3_BDPV12</stp>
        <stp xml:space="preserve">BE6320936287_JP_REPO </stp>
        <stp>nxt_call_dt</stp>
        <stp>[regression 01 - interest pairs.xlsx]SEM!R191C8</stp>
        <tr r="H191" s="3"/>
      </tp>
      <tp t="e">
        <v>#N/A</v>
        <stp/>
        <stp>##V3_BDPV12</stp>
        <stp xml:space="preserve">FR0012648590_JP_REPO </stp>
        <stp>nxt_call_dt</stp>
        <stp>[regression 01 - interest pairs.xlsx]SEM!R279C8</stp>
        <tr r="H279" s="3"/>
      </tp>
      <tp t="e">
        <v>#N/A</v>
        <stp/>
        <stp>##V3_BDPV12</stp>
        <stp xml:space="preserve">XS0942082115_JP_REPO </stp>
        <stp>nxt_call_dt</stp>
        <stp>[regression 01 - interest pairs.xlsx]SEM!R307C8</stp>
        <tr r="H307" s="3"/>
      </tp>
      <tp t="e">
        <v>#N/A</v>
        <stp/>
        <stp>##V3_BDPV12</stp>
        <stp xml:space="preserve">XS1150673892_JP_REPO </stp>
        <stp>nxt_call_dt</stp>
        <stp>[regression 01 - interest pairs.xlsx]SEM!R308C8</stp>
        <tr r="H308" s="3"/>
      </tp>
      <tp t="e">
        <v>#N/A</v>
        <stp/>
        <stp>##V3_BDPV12</stp>
        <stp xml:space="preserve">XS1346815787_CS_REPO </stp>
        <stp>nxt_call_dt</stp>
        <stp>[regression 01 - interest pairs.xlsx]SEM!R334C8</stp>
        <tr r="H334" s="3"/>
      </tp>
      <tp t="e">
        <v>#N/A</v>
        <stp/>
        <stp>##V3_BDPV12</stp>
        <stp xml:space="preserve">XS2011260705_JP_REPO </stp>
        <stp>nxt_call_dt</stp>
        <stp>[regression 01 - interest pairs.xlsx]SEM!R266C8</stp>
        <tr r="H266" s="3"/>
      </tp>
      <tp t="e">
        <v>#N/A</v>
        <stp/>
        <stp>##V3_BDPV12</stp>
        <stp xml:space="preserve">XS1888180640_JP_REPO </stp>
        <stp>nxt_call_dt</stp>
        <stp>[regression 01 - interest pairs.xlsx]SEM!R312C8</stp>
        <tr r="H312" s="3"/>
      </tp>
      <tp t="e">
        <v>#N/A</v>
        <stp/>
        <stp>##V3_BDPV12</stp>
        <stp xml:space="preserve">XS1195201931_JP_REPO </stp>
        <stp>nxt_call_dt</stp>
        <stp>[regression 01 - interest pairs.xlsx]SEM!R296C8</stp>
        <tr r="H296" s="3"/>
      </tp>
      <tp t="e">
        <v>#N/A</v>
        <stp/>
        <stp>##V3_BDPV12</stp>
        <stp xml:space="preserve">FR0011401751_JP_REPO </stp>
        <stp>nxt_call_dt</stp>
        <stp>[regression 01 - interest pairs.xlsx]SEM!R227C8</stp>
        <tr r="H227" s="3"/>
      </tp>
      <tp t="e">
        <v>#N/A</v>
        <stp/>
        <stp>##V3_BDPV12</stp>
        <stp xml:space="preserve">XS1219498141_JP_REPO </stp>
        <stp>nxt_call_dt</stp>
        <stp>[regression 01 - interest pairs.xlsx]SEM!R277C8</stp>
        <tr r="H277" s="3"/>
      </tp>
      <tp t="e">
        <v>#N/A</v>
        <stp/>
        <stp>##V3_BDPV12</stp>
        <stp xml:space="preserve">XS2066706909_JP_REPO </stp>
        <stp>nxt_call_dt</stp>
        <stp>[regression 01 - interest pairs.xlsx]SEM!R233C8</stp>
        <tr r="H233" s="3"/>
      </tp>
      <tp t="e">
        <v>#N/A</v>
        <stp/>
        <stp>##V3_BDPV12</stp>
        <stp xml:space="preserve">XS1616411119_JP_REPO </stp>
        <stp>final_maturity</stp>
        <stp>[regression 01 - interest pairs.xlsx]SEM!R245C9</stp>
        <tr r="I245" s="3"/>
      </tp>
      <tp t="s">
        <v>20/10/2025</v>
        <stp/>
        <stp>##V3_BDPV12</stp>
        <stp>USQ12441AB91 Corp</stp>
        <stp>nxt_call_dt</stp>
        <stp>[regression 01 - interest pairs.xlsx]SEM!R104C8</stp>
        <tr r="H104" s="3"/>
      </tp>
      <tp t="e">
        <v>#N/A</v>
        <stp/>
        <stp>##V3_BDPV12</stp>
        <stp xml:space="preserve">FR0013284270_JP_REPO </stp>
        <stp>final_maturity</stp>
        <stp>[regression 01 - interest pairs.xlsx]SEM!R242C9</stp>
        <tr r="I242" s="3"/>
      </tp>
      <tp t="e">
        <v>#N/A</v>
        <stp/>
        <stp>##V3_BDPV12</stp>
        <stp xml:space="preserve">XS1222591023_CS_REPO </stp>
        <stp>final_maturity</stp>
        <stp>[regression 01 - interest pairs.xlsx]SEM!R329C9</stp>
        <tr r="I329" s="3"/>
      </tp>
      <tp t="e">
        <v>#N/A</v>
        <stp/>
        <stp>##V3_BDPV12</stp>
        <stp xml:space="preserve">XS2035564629_JP_REPO </stp>
        <stp>final_maturity</stp>
        <stp>[regression 01 - interest pairs.xlsx]SEM!R231C9</stp>
        <tr r="I231" s="3"/>
      </tp>
      <tp t="e">
        <v>#N/A</v>
        <stp/>
        <stp>##V3_BDPV12</stp>
        <stp xml:space="preserve">XS1216020161_JP_REPO </stp>
        <stp>final_maturity</stp>
        <stp>[regression 01 - interest pairs.xlsx]SEM!R215C9</stp>
        <tr r="I215" s="3"/>
      </tp>
      <tp t="e">
        <v>#N/A</v>
        <stp/>
        <stp>##V3_BDPV12</stp>
        <stp xml:space="preserve">FR0013330537_JP_REPO </stp>
        <stp>final_maturity</stp>
        <stp>[regression 01 - interest pairs.xlsx]SEM!R305C9</stp>
        <tr r="I305" s="3"/>
      </tp>
      <tp t="e">
        <v>#N/A</v>
        <stp/>
        <stp>##V3_BDPV12</stp>
        <stp xml:space="preserve">XS1713463559_JP_REPO </stp>
        <stp>final_maturity</stp>
        <stp>[regression 01 - interest pairs.xlsx]SEM!R234C9</stp>
        <tr r="I234" s="3"/>
      </tp>
      <tp t="e">
        <v>#N/A</v>
        <stp/>
        <stp>##V3_BDPV12</stp>
        <stp xml:space="preserve">XS1412281534_JP_REPO </stp>
        <stp>final_maturity</stp>
        <stp>[regression 01 - interest pairs.xlsx]SEM!R285C9</stp>
        <tr r="I285" s="3"/>
      </tp>
      <tp t="e">
        <v>#N/A</v>
        <stp/>
        <stp>##V3_BDPV12</stp>
        <stp xml:space="preserve">XS1795406658_JP_REPO </stp>
        <stp>final_maturity</stp>
        <stp>[regression 01 - interest pairs.xlsx]SEM!R291C9</stp>
        <tr r="I291" s="3"/>
      </tp>
      <tp t="e">
        <v>#N/A</v>
        <stp/>
        <stp>##V3_BDPV12</stp>
        <stp xml:space="preserve">XS1795406575_JP_REPO </stp>
        <stp>final_maturity</stp>
        <stp>[regression 01 - interest pairs.xlsx]SEM!R292C9</stp>
        <tr r="I292" s="3"/>
      </tp>
      <tp t="e">
        <v>#N/A</v>
        <stp/>
        <stp>##V3_BDPV12</stp>
        <stp xml:space="preserve">XS1014987355_JP_REPO </stp>
        <stp>final_maturity</stp>
        <stp>[regression 01 - interest pairs.xlsx]SEM!R235C9</stp>
        <tr r="I235" s="3"/>
      </tp>
      <tp t="e">
        <v>#N/A</v>
        <stp/>
        <stp>##V3_BDPV12</stp>
        <stp xml:space="preserve">XS1693818525_JP_REPO </stp>
        <stp>final_maturity</stp>
        <stp>[regression 01 - interest pairs.xlsx]SEM!R294C9</stp>
        <tr r="I294" s="3"/>
      </tp>
      <tp t="e">
        <v>#N/A</v>
        <stp/>
        <stp>##V3_BDPV12</stp>
        <stp xml:space="preserve">XS0969342384_JP_REPO </stp>
        <stp>final_maturity</stp>
        <stp>[regression 01 - interest pairs.xlsx]SEM!R198C9</stp>
        <tr r="I198" s="3"/>
      </tp>
      <tp t="s">
        <v>XS2185997884</v>
        <stp/>
        <stp>##V3_BDPV12</stp>
        <stp>BJ814648 Corp</stp>
        <stp>ID_ISIN</stp>
        <stp>[regression 01 - interest pairs.xlsx]bbgWrksht!R2C7</stp>
        <tr r="G2" s="5"/>
      </tp>
      <tp t="s">
        <v>XS2186001314</v>
        <stp/>
        <stp>##V3_BDPV12</stp>
        <stp>BJ815149 Corp</stp>
        <stp>ID_ISIN</stp>
        <stp>[regression 01 - interest pairs.xlsx]bbgWrksht!R2C7</stp>
        <tr r="G2" s="5"/>
      </tp>
      <tp t="s">
        <v>XS1139494493</v>
        <stp/>
        <stp>##V3_BDPV12</stp>
        <stp>EK588292 Corp</stp>
        <stp>ID_ISIN</stp>
        <stp>[regression 01 - interest pairs.xlsx]bbgWrksht!R2C7</stp>
        <tr r="G2" s="5"/>
      </tp>
      <tp t="s">
        <v>XS0969342384</v>
        <stp/>
        <stp>##V3_BDPV12</stp>
        <stp>EJ814840 Corp</stp>
        <stp>ID_ISIN</stp>
        <stp>[regression 01 - interest pairs.xlsx]bbgWrksht!R2C7</stp>
        <tr r="G2" s="5"/>
      </tp>
      <tp t="s">
        <v>XS1323897485</v>
        <stp/>
        <stp>##V3_BDPV12</stp>
        <stp>QJ937853 Corp</stp>
        <stp>ID_ISIN</stp>
        <stp>[regression 01 - interest pairs.xlsx]bbgWrksht!R2C7</stp>
        <tr r="G2" s="5"/>
      </tp>
      <tp t="s">
        <v>XS1224953882</v>
        <stp/>
        <stp>##V3_BDPV12</stp>
        <stp>EK856946 Corp</stp>
        <stp>ID_ISIN</stp>
        <stp>[regression 01 - interest pairs.xlsx]bbgWrksht!R2C7</stp>
        <tr r="G2" s="5"/>
      </tp>
      <tp t="s">
        <v>XS1207058733</v>
        <stp/>
        <stp>##V3_BDPV12</stp>
        <stp>EK814844 Corp</stp>
        <stp>ID_ISIN</stp>
        <stp>[regression 01 - interest pairs.xlsx]bbgWrksht!R2C7</stp>
        <tr r="G2" s="5"/>
      </tp>
      <tp t="s">
        <v>DE000A1ZN206</v>
        <stp/>
        <stp>##V3_BDPV12</stp>
        <stp>EK523297 Corp</stp>
        <stp>ID_ISIN</stp>
        <stp>[regression 01 - interest pairs.xlsx]bbgWrksht!R2C7</stp>
        <tr r="G2" s="5"/>
      </tp>
      <tp t="s">
        <v>XS1491364953</v>
        <stp/>
        <stp>##V3_BDPV12</stp>
        <stp>QZ509895 Corp</stp>
        <stp>ID_ISIN</stp>
        <stp>[regression 01 - interest pairs.xlsx]bbgWrksht!R2C7</stp>
        <tr r="G2" s="5"/>
      </tp>
      <tp t="s">
        <v>XS0992293901</v>
        <stp/>
        <stp>##V3_BDPV12</stp>
        <stp>EJ917655 Corp</stp>
        <stp>ID_ISIN</stp>
        <stp>[regression 01 - interest pairs.xlsx]bbgWrksht!R2C7</stp>
        <tr r="G2" s="5"/>
      </tp>
      <tp t="s">
        <v>DE000A289N78</v>
        <stp/>
        <stp>##V3_BDPV12</stp>
        <stp>BJ924355 Corp</stp>
        <stp>ID_ISIN</stp>
        <stp>[regression 01 - interest pairs.xlsx]bbgWrksht!R2C7</stp>
        <tr r="G2" s="5"/>
      </tp>
    </main>
    <main first="bloomberg.rtd">
      <tp t="s">
        <v>Oil&amp;Gas</v>
        <stp/>
        <stp>##V3_BDPV12</stp>
        <stp>XS2153406868 Corp</stp>
        <stp>INDUSTRY_GROUP</stp>
        <stp>[regression 01 - interest pairs.xlsx]SEM!R62C6</stp>
        <tr r="F62" s="3"/>
      </tp>
      <tp t="s">
        <v>Telecommunications</v>
        <stp/>
        <stp>##V3_BDPV12</stp>
        <stp>XS0969341147 Corp</stp>
        <stp>INDUSTRY_GROUP</stp>
        <stp>[regression 01 - interest pairs.xlsx]SEM!R96C6</stp>
        <tr r="F96" s="3"/>
      </tp>
      <tp t="s">
        <v>Pipelines</v>
        <stp/>
        <stp>##V3_BDPV12</stp>
        <stp>XS0942082115 Corp</stp>
        <stp>INDUSTRY_GROUP</stp>
        <stp>[regression 01 - interest pairs.xlsx]SEM!R67C6</stp>
        <tr r="F67" s="3"/>
      </tp>
      <tp t="e">
        <v>#N/A</v>
        <stp/>
        <stp>##V3_BDPV12</stp>
        <stp xml:space="preserve">XS2011260531_JP_REPO </stp>
        <stp>nxt_call_dt</stp>
        <stp>[regression 01 - interest pairs.xlsx]SEM!R264C8</stp>
        <tr r="H264" s="3"/>
      </tp>
      <tp t="e">
        <v>#N/A</v>
        <stp/>
        <stp>##V3_BDPV12</stp>
        <stp xml:space="preserve">XS1823623878_JP_REPO </stp>
        <stp>nxt_call_dt</stp>
        <stp>[regression 01 - interest pairs.xlsx]SEM!R217C8</stp>
        <tr r="H217" s="3"/>
      </tp>
      <tp t="e">
        <v>#N/A</v>
        <stp/>
        <stp>##V3_BDPV12</stp>
        <stp xml:space="preserve">XS0992293901_CS_REPO </stp>
        <stp>nxt_call_dt</stp>
        <stp>[regression 01 - interest pairs.xlsx]SEM!R336C8</stp>
        <tr r="H336" s="3"/>
      </tp>
      <tp t="e">
        <v>#N/A</v>
        <stp/>
        <stp>##V3_BDPV12</stp>
        <stp xml:space="preserve">PTEDPKOM0034_JP_REPO </stp>
        <stp>short_name</stp>
        <stp>[regression 01 - interest pairs.xlsx]SEM!R230C5</stp>
        <tr r="E230" s="3"/>
      </tp>
      <tp t="e">
        <v>#N/A</v>
        <stp/>
        <stp>##V3_BDPV12</stp>
        <stp xml:space="preserve">FR0013284270_JP_REPO </stp>
        <stp>nxt_call_dt</stp>
        <stp>[regression 01 - interest pairs.xlsx]SEM!R242C8</stp>
        <tr r="H242" s="3"/>
      </tp>
      <tp t="e">
        <v>#N/A</v>
        <stp/>
        <stp>##V3_BDPV12</stp>
        <stp xml:space="preserve">XS0969341147_JP_REPO </stp>
        <stp>final_maturity</stp>
        <stp>[regression 01 - interest pairs.xlsx]SEM!R199C9</stp>
        <tr r="I199" s="3"/>
      </tp>
      <tp t="e">
        <v>#N/A</v>
        <stp/>
        <stp>##V3_BDPV12</stp>
        <stp xml:space="preserve">XS2150054026_JP_REPO </stp>
        <stp>final_maturity</stp>
        <stp>[regression 01 - interest pairs.xlsx]SEM!R201C9</stp>
        <tr r="I201" s="3"/>
      </tp>
      <tp t="e">
        <v>#N/A</v>
        <stp/>
        <stp>##V3_BDPV12</stp>
        <stp xml:space="preserve">XS2077670342_JP_REPO </stp>
        <stp>final_maturity</stp>
        <stp>[regression 01 - interest pairs.xlsx]SEM!R205C9</stp>
        <tr r="I205" s="3"/>
      </tp>
      <tp t="e">
        <v>#N/A</v>
        <stp/>
        <stp>##V3_BDPV12</stp>
        <stp xml:space="preserve">XS2122174415_JP_REPO </stp>
        <stp>final_maturity</stp>
        <stp>[regression 01 - interest pairs.xlsx]SEM!R257C9</stp>
        <tr r="I257" s="3"/>
      </tp>
      <tp t="e">
        <v>#N/A</v>
        <stp/>
        <stp>##V3_BDPV12</stp>
        <stp xml:space="preserve">XS1043552261_JP_REPO </stp>
        <stp>final_maturity</stp>
        <stp>[regression 01 - interest pairs.xlsx]SEM!R260C9</stp>
        <tr r="I260" s="3"/>
      </tp>
      <tp t="s">
        <v>Banks</v>
        <stp/>
        <stp>##V3_BDPV12</stp>
        <stp>USF22797RT78 Corp</stp>
        <stp>INDUSTRY_GROUP</stp>
        <stp>[regression 01 - interest pairs.xlsx]SEM!R344C6</stp>
        <tr r="F344" s="3"/>
      </tp>
      <tp t="e">
        <v>#N/A</v>
        <stp/>
        <stp>##V3_BDPV12</stp>
        <stp xml:space="preserve">XS1888180996_JP_REPO </stp>
        <stp>final_maturity</stp>
        <stp>[regression 01 - interest pairs.xlsx]SEM!R310C9</stp>
        <tr r="I310" s="3"/>
      </tp>
      <tp t="s">
        <v>XS1207054666</v>
        <stp/>
        <stp>##V3_BDPV12</stp>
        <stp>EK803079 Corp</stp>
        <stp>ID_ISIN</stp>
        <stp>[regression 01 - interest pairs.xlsx]bbgWrksht!R2C7</stp>
        <tr r="G2" s="5"/>
      </tp>
      <tp t="s">
        <v>XS2010036874</v>
        <stp/>
        <stp>##V3_BDPV12</stp>
        <stp>ZQ804479 Corp</stp>
        <stp>ID_ISIN</stp>
        <stp>[regression 01 - interest pairs.xlsx]bbgWrksht!R2C7</stp>
        <tr r="G2" s="5"/>
      </tp>
      <tp t="s">
        <v>XS1206541366</v>
        <stp/>
        <stp>##V3_BDPV12</stp>
        <stp>EK811579 Corp</stp>
        <stp>ID_ISIN</stp>
        <stp>[regression 01 - interest pairs.xlsx]bbgWrksht!R2C7</stp>
        <tr r="G2" s="5"/>
      </tp>
      <tp t="s">
        <v>XS2056730323</v>
        <stp/>
        <stp>##V3_BDPV12</stp>
        <stp>ZR796682 Corp</stp>
        <stp>ID_ISIN</stp>
        <stp>[regression 01 - interest pairs.xlsx]bbgWrksht!R2C7</stp>
        <tr r="G2" s="5"/>
      </tp>
      <tp t="s">
        <v>XS1222591023</v>
        <stp/>
        <stp>##V3_BDPV12</stp>
        <stp>EK848378 Corp</stp>
        <stp>ID_ISIN</stp>
        <stp>[regression 01 - interest pairs.xlsx]bbgWrksht!R2C7</stp>
        <tr r="G2" s="5"/>
      </tp>
      <tp t="s">
        <v>XS1888179550</v>
        <stp/>
        <stp>##V3_BDPV12</stp>
        <stp>AU692498 Corp</stp>
        <stp>ID_ISIN</stp>
        <stp>[regression 01 - interest pairs.xlsx]bbgWrksht!R2C7</stp>
        <tr r="G2" s="5"/>
      </tp>
      <tp t="s">
        <v>XS0222524372</v>
        <stp/>
        <stp>##V3_BDPV12</stp>
        <stp>ED984069 Corp</stp>
        <stp>ID_ISIN</stp>
        <stp>[regression 01 - interest pairs.xlsx]bbgWrksht!R2C7</stp>
        <tr r="G2" s="5"/>
      </tp>
      <tp t="s">
        <v>XS1150695192</v>
        <stp/>
        <stp>##V3_BDPV12</stp>
        <stp>EK628291 Corp</stp>
        <stp>ID_ISIN</stp>
        <stp>[regression 01 - interest pairs.xlsx]bbgWrksht!R2C7</stp>
        <tr r="G2" s="5"/>
      </tp>
      <tp t="s">
        <v>XS1501167164</v>
        <stp/>
        <stp>##V3_BDPV12</stp>
        <stp>QZ730280 Corp</stp>
        <stp>ID_ISIN</stp>
        <stp>[regression 01 - interest pairs.xlsx]bbgWrksht!R2C7</stp>
        <tr r="G2" s="5"/>
      </tp>
      <tp t="s">
        <v>US92857WBQ24</v>
        <stp/>
        <stp>##V3_BDPV12</stp>
        <stp>AX916964 Corp</stp>
        <stp>ID_ISIN</stp>
        <stp>[regression 01 - interest pairs.xlsx]bbgWrksht!R2C7</stp>
        <tr r="G2" s="5"/>
      </tp>
      <tp t="s">
        <v>XS1323897725</v>
        <stp/>
        <stp>##V3_BDPV12</stp>
        <stp>QJ937566 Corp</stp>
        <stp>ID_ISIN</stp>
        <stp>[regression 01 - interest pairs.xlsx]bbgWrksht!R2C7</stp>
        <tr r="G2" s="5"/>
      </tp>
      <tp t="s">
        <v>XS2082429890</v>
        <stp/>
        <stp>##V3_BDPV12</stp>
        <stp>ZP870673 Corp</stp>
        <stp>ID_ISIN</stp>
        <stp>[regression 01 - interest pairs.xlsx]bbgWrksht!R2C7</stp>
        <tr r="G2" s="5"/>
      </tp>
      <tp t="s">
        <v>PTEDPKOM0034</v>
        <stp/>
        <stp>##V3_BDPV12</stp>
        <stp>AW875570 Corp</stp>
        <stp>ID_ISIN</stp>
        <stp>[regression 01 - interest pairs.xlsx]bbgWrksht!R2C7</stp>
        <tr r="G2" s="5"/>
      </tp>
      <tp t="s">
        <v>XS1222594472</v>
        <stp/>
        <stp>##V3_BDPV12</stp>
        <stp>EK864970 Corp</stp>
        <stp>ID_ISIN</stp>
        <stp>[regression 01 - interest pairs.xlsx]bbgWrksht!R2C7</stp>
        <tr r="G2" s="5"/>
      </tp>
      <tp t="s">
        <v>AKEFP 2 3/4 PERP</v>
        <stp/>
        <stp>##V3_BDPV12</stp>
        <stp>FR0013425170 Corp</stp>
        <stp>security_name</stp>
        <stp>[regression 01 - interest pairs.xlsx]main!R13C7</stp>
        <tr r="G13" s="1"/>
      </tp>
      <tp t="s">
        <v>Banks</v>
        <stp/>
        <stp>##V3_BDPV12</stp>
        <stp>XS2149270477 Corp</stp>
        <stp>INDUSTRY_GROUP</stp>
        <stp>[regression 01 - interest pairs.xlsx]SEM!R76C6</stp>
        <tr r="F76" s="3"/>
      </tp>
      <tp t="s">
        <v>Oil&amp;Gas</v>
        <stp/>
        <stp>##V3_BDPV12</stp>
        <stp>XS2004381245 Corp</stp>
        <stp>INDUSTRY_GROUP</stp>
        <stp>[regression 01 - interest pairs.xlsx]SEM!R63C6</stp>
        <tr r="F63" s="3"/>
      </tp>
      <tp t="s">
        <v>Banks</v>
        <stp/>
        <stp>##V3_BDPV12</stp>
        <stp>US404280BP39 Corp</stp>
        <stp>INDUSTRY_GROUP</stp>
        <stp>[regression 01 - interest pairs.xlsx]SEM!R365C6</stp>
        <tr r="F365" s="3"/>
      </tp>
      <tp t="s">
        <v>06/01/2029</v>
        <stp/>
        <stp>##V3_BDPV12</stp>
        <stp>XS2113700921 Corp</stp>
        <stp>nxt_call_dt</stp>
        <stp>[regression 01 - interest pairs.xlsx]SEM!R7C8</stp>
        <tr r="H7" s="3"/>
      </tp>
      <tp t="e">
        <v>#N/A</v>
        <stp/>
        <stp>##V3_BDPV12</stp>
        <stp xml:space="preserve">XS1788973573_CS_REPO </stp>
        <stp>nxt_call_dt</stp>
        <stp>[regression 01 - interest pairs.xlsx]SEM!R328C8</stp>
        <tr r="H328" s="3"/>
      </tp>
      <tp t="e">
        <v>#N/A</v>
        <stp/>
        <stp>##V3_BDPV12</stp>
        <stp xml:space="preserve">XS1772374770_JP_REPO </stp>
        <stp>nxt_call_dt</stp>
        <stp>[regression 01 - interest pairs.xlsx]SEM!R221C8</stp>
        <tr r="H221" s="3"/>
      </tp>
      <tp t="e">
        <v>#N/A</v>
        <stp/>
        <stp>##V3_BDPV12</stp>
        <stp xml:space="preserve">XS1498442521_CS_REPO </stp>
        <stp>nxt_call_dt</stp>
        <stp>[regression 01 - interest pairs.xlsx]SEM!R330C8</stp>
        <tr r="H330" s="3"/>
      </tp>
      <tp t="e">
        <v>#N/A</v>
        <stp/>
        <stp>##V3_BDPV12</stp>
        <stp xml:space="preserve">XS1888179550_JP_REPO </stp>
        <stp>nxt_call_dt</stp>
        <stp>[regression 01 - interest pairs.xlsx]SEM!R311C8</stp>
        <tr r="H311" s="3"/>
      </tp>
      <tp t="e">
        <v>#N/A</v>
        <stp/>
        <stp>##V3_BDPV12</stp>
        <stp xml:space="preserve">XS2035564629_JP_REPO </stp>
        <stp>nxt_call_dt</stp>
        <stp>[regression 01 - interest pairs.xlsx]SEM!R231C8</stp>
        <tr r="H231" s="3"/>
      </tp>
      <tp t="e">
        <v>#N/A</v>
        <stp/>
        <stp>##V3_BDPV12</stp>
        <stp xml:space="preserve">XS1960678412_JP_REPO </stp>
        <stp>nxt_call_dt</stp>
        <stp>[regression 01 - interest pairs.xlsx]SEM!R262C8</stp>
        <tr r="H262" s="3"/>
      </tp>
      <tp t="e">
        <v>#N/A</v>
        <stp/>
        <stp>##V3_BDPV12</stp>
        <stp xml:space="preserve">XS2010039548_JP_REPO </stp>
        <stp>nxt_call_dt</stp>
        <stp>[regression 01 - interest pairs.xlsx]SEM!R222C8</stp>
        <tr r="H222" s="3"/>
      </tp>
      <tp t="e">
        <v>#N/A</v>
        <stp/>
        <stp>##V3_BDPV12</stp>
        <stp xml:space="preserve">XS1713463559_JP_REPO </stp>
        <stp>nxt_call_dt</stp>
        <stp>[regression 01 - interest pairs.xlsx]SEM!R234C8</stp>
        <tr r="H234" s="3"/>
      </tp>
      <tp t="e">
        <v>#N/A</v>
        <stp/>
        <stp>##V3_BDPV12</stp>
        <stp xml:space="preserve">ES0813211010_JP_REPO </stp>
        <stp>nxt_call_dt</stp>
        <stp>[regression 01 - interest pairs.xlsx]SEM!R207C8</stp>
        <tr r="H207" s="3"/>
      </tp>
      <tp t="e">
        <v>#N/A</v>
        <stp/>
        <stp>##V3_BDPV12</stp>
        <stp xml:space="preserve">XS1048428012_JP_REPO </stp>
        <stp>final_maturity</stp>
        <stp>[regression 01 - interest pairs.xlsx]SEM!R318C9</stp>
        <tr r="I318" s="3"/>
      </tp>
      <tp t="e">
        <v>#N/A</v>
        <stp/>
        <stp>##V3_BDPV12</stp>
        <stp xml:space="preserve">XS1476654238_JP_REPO </stp>
        <stp>final_maturity</stp>
        <stp>[regression 01 - interest pairs.xlsx]SEM!R274C9</stp>
        <tr r="I274" s="3"/>
      </tp>
      <tp t="e">
        <v>#N/A</v>
        <stp/>
        <stp>##V3_BDPV12</stp>
        <stp xml:space="preserve">XS2107315470_JP_REPO </stp>
        <stp>final_maturity</stp>
        <stp>[regression 01 - interest pairs.xlsx]SEM!R243C9</stp>
        <tr r="I243" s="3"/>
      </tp>
      <tp t="e">
        <v>#N/A</v>
        <stp/>
        <stp>##V3_BDPV12</stp>
        <stp xml:space="preserve">XS1501166869_JP_REPO </stp>
        <stp>final_maturity</stp>
        <stp>[regression 01 - interest pairs.xlsx]SEM!R299C9</stp>
        <tr r="I299" s="3"/>
      </tp>
      <tp t="e">
        <v>#N/A</v>
        <stp/>
        <stp>##V3_BDPV12</stp>
        <stp xml:space="preserve">XS1413581205_CS_REPO </stp>
        <stp>final_maturity</stp>
        <stp>[regression 01 - interest pairs.xlsx]SEM!R338C9</stp>
        <tr r="I338" s="3"/>
      </tp>
      <tp t="e">
        <v>#N/A</v>
        <stp/>
        <stp>##V3_BDPV12</stp>
        <stp xml:space="preserve">XS2011260705_JP_REPO </stp>
        <stp>final_maturity</stp>
        <stp>[regression 01 - interest pairs.xlsx]SEM!R266C9</stp>
        <tr r="I266" s="3"/>
      </tp>
      <tp t="e">
        <v>#N/A</v>
        <stp/>
        <stp>##V3_BDPV12</stp>
        <stp xml:space="preserve">XS1952091202_JP_REPO </stp>
        <stp>final_maturity</stp>
        <stp>[regression 01 - interest pairs.xlsx]SEM!R280C9</stp>
        <tr r="I280" s="3"/>
      </tp>
      <tp t="e">
        <v>#N/A</v>
        <stp/>
        <stp>##V3_BDPV12</stp>
        <stp xml:space="preserve">FR0011401751_JP_REPO </stp>
        <stp>final_maturity</stp>
        <stp>[regression 01 - interest pairs.xlsx]SEM!R227C9</stp>
        <tr r="I227" s="3"/>
      </tp>
      <tp t="e">
        <v>#N/A</v>
        <stp/>
        <stp>##V3_BDPV12</stp>
        <stp xml:space="preserve">FR0010961581_JP_REPO </stp>
        <stp>final_maturity</stp>
        <stp>[regression 01 - interest pairs.xlsx]SEM!R224C9</stp>
        <tr r="I224" s="3"/>
      </tp>
      <tp t="e">
        <v>#N/A</v>
        <stp/>
        <stp>##V3_BDPV12</stp>
        <stp xml:space="preserve">XS2101349723_JP_REPO </stp>
        <stp>final_maturity</stp>
        <stp>[regression 01 - interest pairs.xlsx]SEM!R206C9</stp>
        <tr r="I206" s="3"/>
      </tp>
      <tp t="e">
        <v>#N/A</v>
        <stp/>
        <stp>##V3_BDPV12</stp>
        <stp xml:space="preserve">XS2011260531_JP_REPO </stp>
        <stp>final_maturity</stp>
        <stp>[regression 01 - interest pairs.xlsx]SEM!R264C9</stp>
        <tr r="I264" s="3"/>
      </tp>
      <tp t="e">
        <v>#N/A</v>
        <stp/>
        <stp>##V3_BDPV12</stp>
        <stp xml:space="preserve">XS1150673892_JP_REPO </stp>
        <stp>final_maturity</stp>
        <stp>[regression 01 - interest pairs.xlsx]SEM!R308C9</stp>
        <tr r="I308" s="3"/>
      </tp>
      <tp t="e">
        <v>#N/A</v>
        <stp/>
        <stp>##V3_BDPV12</stp>
        <stp xml:space="preserve">XS1481041587_JP_REPO </stp>
        <stp>final_maturity</stp>
        <stp>[regression 01 - interest pairs.xlsx]SEM!R204C9</stp>
        <tr r="I204" s="3"/>
      </tp>
      <tp t="e">
        <v>#N/A</v>
        <stp/>
        <stp>##V3_BDPV12</stp>
        <stp xml:space="preserve">XS1323897725_JP_REPO </stp>
        <stp>final_maturity</stp>
        <stp>[regression 01 - interest pairs.xlsx]SEM!R284C9</stp>
        <tr r="I284" s="3"/>
      </tp>
      <tp t="s">
        <v>XS1294343337</v>
        <stp/>
        <stp>##V3_BDPV12</stp>
        <stp>QJ993374 Corp</stp>
        <stp>ID_ISIN</stp>
        <stp>[regression 01 - interest pairs.xlsx]bbgWrksht!R2C7</stp>
        <tr r="G2" s="5"/>
      </tp>
      <tp t="s">
        <v>XS1227607402</v>
        <stp/>
        <stp>##V3_BDPV12</stp>
        <stp>EK888464 Corp</stp>
        <stp>ID_ISIN</stp>
        <stp>[regression 01 - interest pairs.xlsx]bbgWrksht!R2C7</stp>
        <tr r="G2" s="5"/>
      </tp>
      <tp t="s">
        <v>XS1219499032</v>
        <stp/>
        <stp>##V3_BDPV12</stp>
        <stp>EK858869 Corp</stp>
        <stp>ID_ISIN</stp>
        <stp>[regression 01 - interest pairs.xlsx]bbgWrksht!R2C7</stp>
        <tr r="G2" s="5"/>
      </tp>
      <tp t="s">
        <v>XS1196713298</v>
        <stp/>
        <stp>##V3_BDPV12</stp>
        <stp>EK770296 Corp</stp>
        <stp>ID_ISIN</stp>
        <stp>[regression 01 - interest pairs.xlsx]bbgWrksht!R2C7</stp>
        <tr r="G2" s="5"/>
      </tp>
      <tp t="s">
        <v>DE000A14J611</v>
        <stp/>
        <stp>##V3_BDPV12</stp>
        <stp>EK834863 Corp</stp>
        <stp>ID_ISIN</stp>
        <stp>[regression 01 - interest pairs.xlsx]bbgWrksht!R2C7</stp>
        <tr r="G2" s="5"/>
      </tp>
      <tp t="s">
        <v>XS1224710399</v>
        <stp/>
        <stp>##V3_BDPV12</stp>
        <stp>EK872764 Corp</stp>
        <stp>ID_ISIN</stp>
        <stp>[regression 01 - interest pairs.xlsx]bbgWrksht!R2C7</stp>
        <tr r="G2" s="5"/>
      </tp>
      <tp t="s">
        <v>XS1141810991</v>
        <stp/>
        <stp>##V3_BDPV12</stp>
        <stp>EK605885 Corp</stp>
        <stp>ID_ISIN</stp>
        <stp>[regression 01 - interest pairs.xlsx]bbgWrksht!R2C7</stp>
        <tr r="G2" s="5"/>
      </tp>
      <tp t="s">
        <v>US29265WAA62</v>
        <stp/>
        <stp>##V3_BDPV12</stp>
        <stp>EJ843360 Corp</stp>
        <stp>ID_ISIN</stp>
        <stp>[regression 01 - interest pairs.xlsx]bbgWrksht!R2C7</stp>
        <tr r="G2" s="5"/>
      </tp>
      <tp t="s">
        <v>XS1888179477</v>
        <stp/>
        <stp>##V3_BDPV12</stp>
        <stp>AU654481 Corp</stp>
        <stp>ID_ISIN</stp>
        <stp>[regression 01 - interest pairs.xlsx]bbgWrksht!R2C7</stp>
        <tr r="G2" s="5"/>
      </tp>
      <tp t="s">
        <v>XS1795406658</v>
        <stp/>
        <stp>##V3_BDPV12</stp>
        <stp>AR738797 Corp</stp>
        <stp>ID_ISIN</stp>
        <stp>[regression 01 - interest pairs.xlsx]bbgWrksht!R2C7</stp>
        <tr r="G2" s="5"/>
      </tp>
      <tp t="s">
        <v>XS1716927766</v>
        <stp/>
        <stp>##V3_BDPV12</stp>
        <stp>AP909674 Corp</stp>
        <stp>ID_ISIN</stp>
        <stp>[regression 01 - interest pairs.xlsx]bbgWrksht!R2C7</stp>
        <tr r="G2" s="5"/>
      </tp>
      <tp t="s">
        <v>AKEFP 2 3/4 PERP</v>
        <stp/>
        <stp>##V3_BDPV12</stp>
        <stp>FR0013425170 Corp</stp>
        <stp>security_name</stp>
        <stp>[regression 01 - interest pairs.xlsx]main!R12C7</stp>
        <tr r="G12" s="1"/>
      </tp>
    </main>
    <main first="bloomberg.rtd">
      <tp t="e">
        <v>#N/A</v>
        <stp/>
        <stp>##V3_BDPV12</stp>
        <stp xml:space="preserve">USF43628B413_JP_REPO </stp>
        <stp>final_maturity</stp>
        <stp>[regression 01 - interest pairs.xlsx]SEM!R282C9</stp>
        <tr r="I282" s="3"/>
      </tp>
      <tp t="s">
        <v>Telecommunications</v>
        <stp/>
        <stp>##V3_BDPV12</stp>
        <stp>XS0969342384 Corp</stp>
        <stp>INDUSTRY_GROUP</stp>
        <stp>[regression 01 - interest pairs.xlsx]SEM!R97C6</stp>
        <tr r="F97" s="3"/>
      </tp>
      <tp t="s">
        <v>Machinery-Diversified</v>
        <stp/>
        <stp>##V3_BDPV12</stp>
        <stp>XS1823623878 Corp</stp>
        <stp>INDUSTRY_GROUP</stp>
        <stp>[regression 01 - interest pairs.xlsx]SEM!R12C6</stp>
        <tr r="F12" s="3"/>
      </tp>
      <tp t="s">
        <v>Pipelines</v>
        <stp/>
        <stp>##V3_BDPV12</stp>
        <stp>XS0942081570 Corp</stp>
        <stp>INDUSTRY_GROUP</stp>
        <stp>[regression 01 - interest pairs.xlsx]SEM!R66C6</stp>
        <tr r="F66" s="3"/>
      </tp>
      <tp t="s">
        <v>REITS</v>
        <stp/>
        <stp>##V3_BDPV12</stp>
        <stp>XS1412281534 Corp</stp>
        <stp>INDUSTRY_GROUP</stp>
        <stp>[regression 01 - interest pairs.xlsx]SEM!R53C6</stp>
        <tr r="F53" s="3"/>
      </tp>
      <tp t="s">
        <v>Semiconductors</v>
        <stp/>
        <stp>##V3_BDPV12</stp>
        <stp>XS2010032378 Corp</stp>
        <stp>INDUSTRY_GROUP</stp>
        <stp>[regression 01 - interest pairs.xlsx]SEM!R10C6</stp>
        <tr r="F10" s="3"/>
      </tp>
      <tp t="e">
        <v>#N/A</v>
        <stp/>
        <stp>##V3_BDPV12</stp>
        <stp xml:space="preserve">XS2101349723_JP_REPO </stp>
        <stp>nxt_call_dt</stp>
        <stp>[regression 01 - interest pairs.xlsx]SEM!R206C8</stp>
        <tr r="H206" s="3"/>
      </tp>
      <tp t="e">
        <v>#N/A</v>
        <stp/>
        <stp>##V3_BDPV12</stp>
        <stp xml:space="preserve">XS2010037765_CS_REPO </stp>
        <stp>nxt_call_dt</stp>
        <stp>[regression 01 - interest pairs.xlsx]SEM!R332C8</stp>
        <tr r="H332" s="3"/>
      </tp>
      <tp t="e">
        <v>#N/A</v>
        <stp/>
        <stp>##V3_BDPV12</stp>
        <stp xml:space="preserve">XS2010037765_JP_REPO </stp>
        <stp>nxt_call_dt</stp>
        <stp>[regression 01 - interest pairs.xlsx]SEM!R251C8</stp>
        <tr r="H251" s="3"/>
      </tp>
      <tp t="e">
        <v>#N/A</v>
        <stp/>
        <stp>##V3_BDPV12</stp>
        <stp xml:space="preserve">FR0010961581_JP_REPO </stp>
        <stp>nxt_call_dt</stp>
        <stp>[regression 01 - interest pairs.xlsx]SEM!R224C8</stp>
        <tr r="H224" s="3"/>
      </tp>
      <tp t="e">
        <v>#N/A</v>
        <stp/>
        <stp>##V3_BDPV12</stp>
        <stp xml:space="preserve">XS2046625765_JP_REPO </stp>
        <stp>nxt_call_dt</stp>
        <stp>[regression 01 - interest pairs.xlsx]SEM!R287C8</stp>
        <tr r="H287" s="3"/>
      </tp>
      <tp t="e">
        <v>#N/A</v>
        <stp/>
        <stp>##V3_BDPV12</stp>
        <stp xml:space="preserve">FR0013330537_JP_REPO </stp>
        <stp>nxt_call_dt</stp>
        <stp>[regression 01 - interest pairs.xlsx]SEM!R305C8</stp>
        <tr r="H305" s="3"/>
      </tp>
      <tp t="e">
        <v>#N/A</v>
        <stp/>
        <stp>##V3_BDPV12</stp>
        <stp xml:space="preserve">XS2077670342_JP_REPO </stp>
        <stp>nxt_call_dt</stp>
        <stp>[regression 01 - interest pairs.xlsx]SEM!R205C8</stp>
        <tr r="H205" s="3"/>
      </tp>
      <tp t="e">
        <v>#N/A</v>
        <stp/>
        <stp>##V3_BDPV12</stp>
        <stp xml:space="preserve">CH0336602930_JP_REPO </stp>
        <stp>nxt_call_dt</stp>
        <stp>[regression 01 - interest pairs.xlsx]SEM!R300C8</stp>
        <tr r="H300" s="3"/>
      </tp>
      <tp t="e">
        <v>#N/A</v>
        <stp/>
        <stp>##V3_BDPV12</stp>
        <stp xml:space="preserve">XS1205618470_CS_REPO </stp>
        <stp>nxt_call_dt</stp>
        <stp>[regression 01 - interest pairs.xlsx]SEM!R306C8</stp>
        <tr r="H306" s="3"/>
      </tp>
      <tp t="e">
        <v>#N/A</v>
        <stp/>
        <stp>##V3_BDPV12</stp>
        <stp xml:space="preserve">XS1222590488_JP_REPO </stp>
        <stp>nxt_call_dt</stp>
        <stp>[regression 01 - interest pairs.xlsx]SEM!R229C8</stp>
        <tr r="H229" s="3"/>
      </tp>
      <tp t="e">
        <v>#N/A</v>
        <stp/>
        <stp>##V3_BDPV12</stp>
        <stp xml:space="preserve">XS2122174415_JP_REPO </stp>
        <stp>nxt_call_dt</stp>
        <stp>[regression 01 - interest pairs.xlsx]SEM!R257C8</stp>
        <tr r="H257" s="3"/>
      </tp>
      <tp t="e">
        <v>#N/A</v>
        <stp/>
        <stp>##V3_BDPV12</stp>
        <stp xml:space="preserve">XS2107315470_JP_REPO </stp>
        <stp>nxt_call_dt</stp>
        <stp>[regression 01 - interest pairs.xlsx]SEM!R243C8</stp>
        <tr r="H243" s="3"/>
      </tp>
      <tp t="e">
        <v>#N/A</v>
        <stp/>
        <stp>##V3_BDPV12</stp>
        <stp xml:space="preserve">US912810SK51_JP_REPO </stp>
        <stp>nxt_call_dt</stp>
        <stp>[regression 01 - interest pairs.xlsx]SEM!R288C8</stp>
        <tr r="H288" s="3"/>
      </tp>
      <tp t="e">
        <v>#N/A</v>
        <stp/>
        <stp>##V3_BDPV12</stp>
        <stp xml:space="preserve">FR0013428513_JP_REPO </stp>
        <stp>nxt_call_dt</stp>
        <stp>[regression 01 - interest pairs.xlsx]SEM!R240C8</stp>
        <tr r="H240" s="3"/>
      </tp>
      <tp t="e">
        <v>#N/A</v>
        <stp/>
        <stp>##V3_BDPV12</stp>
        <stp xml:space="preserve">XS1498442521_JP_REPO </stp>
        <stp>nxt_call_dt</stp>
        <stp>[regression 01 - interest pairs.xlsx]SEM!R232C8</stp>
        <tr r="H232" s="3"/>
      </tp>
      <tp t="e">
        <v>#N/A</v>
        <stp/>
        <stp>##V3_BDPV12</stp>
        <stp xml:space="preserve">XS2020670936_JP_REPO </stp>
        <stp>nxt_call_dt</stp>
        <stp>[regression 01 - interest pairs.xlsx]SEM!R322C8</stp>
        <tr r="H322" s="3"/>
      </tp>
      <tp t="e">
        <v>#N/A</v>
        <stp/>
        <stp>##V3_BDPV12</stp>
        <stp xml:space="preserve">XS1969600748_JP_REPO </stp>
        <stp>nxt_call_dt</stp>
        <stp>[regression 01 - interest pairs.xlsx]SEM!R216C8</stp>
        <tr r="H216" s="3"/>
      </tp>
      <tp t="e">
        <v>#N/A</v>
        <stp/>
        <stp>##V3_BDPV12</stp>
        <stp xml:space="preserve">XS1043552188_JP_REPO </stp>
        <stp>nxt_call_dt</stp>
        <stp>[regression 01 - interest pairs.xlsx]SEM!R259C8</stp>
        <tr r="H259" s="3"/>
      </tp>
      <tp t="e">
        <v>#N/A</v>
        <stp/>
        <stp>##V3_BDPV12</stp>
        <stp xml:space="preserve">XS2115092012_JP_REPO </stp>
        <stp>nxt_call_dt</stp>
        <stp>[regression 01 - interest pairs.xlsx]SEM!R256C8</stp>
        <tr r="H256" s="3"/>
      </tp>
      <tp t="e">
        <v>#N/A</v>
        <stp/>
        <stp>##V3_BDPV12</stp>
        <stp xml:space="preserve">XS2010032378_JP_REPO </stp>
        <stp>nxt_call_dt</stp>
        <stp>[regression 01 - interest pairs.xlsx]SEM!R200C8</stp>
        <tr r="H200" s="3"/>
      </tp>
      <tp t="e">
        <v>#N/A</v>
        <stp/>
        <stp>##V3_BDPV12</stp>
        <stp xml:space="preserve">XS1412281534_JP_REPO </stp>
        <stp>nxt_call_dt</stp>
        <stp>[regression 01 - interest pairs.xlsx]SEM!R285C8</stp>
        <tr r="H285" s="3"/>
      </tp>
      <tp t="e">
        <v>#N/A</v>
        <stp/>
        <stp>##V3_BDPV12</stp>
        <stp xml:space="preserve">USF2893TAF33_JP_REPO </stp>
        <stp>short_name</stp>
        <stp>[regression 01 - interest pairs.xlsx]SEM!R226C5</stp>
        <tr r="E226" s="3"/>
      </tp>
      <tp t="e">
        <v>#N/A</v>
        <stp/>
        <stp>##V3_BDPV12</stp>
        <stp xml:space="preserve">XS1152338072_JP_REPO </stp>
        <stp>final_maturity</stp>
        <stp>[regression 01 - interest pairs.xlsx]SEM!R265C9</stp>
        <tr r="I265" s="3"/>
      </tp>
      <tp t="e">
        <v>#N/A</v>
        <stp/>
        <stp>##V3_BDPV12</stp>
        <stp xml:space="preserve">FR0013428513_JP_REPO </stp>
        <stp>final_maturity</stp>
        <stp>[regression 01 - interest pairs.xlsx]SEM!R240C9</stp>
        <tr r="I240" s="3"/>
      </tp>
      <tp t="e">
        <v>#N/A</v>
        <stp/>
        <stp>##V3_BDPV12</stp>
        <stp xml:space="preserve">XS1501167164_JP_REPO </stp>
        <stp>final_maturity</stp>
        <stp>[regression 01 - interest pairs.xlsx]SEM!R297C9</stp>
        <tr r="I297" s="3"/>
      </tp>
      <tp t="e">
        <v>#N/A</v>
        <stp/>
        <stp>##V3_BDPV12</stp>
        <stp xml:space="preserve">XS2010039548_JP_REPO </stp>
        <stp>final_maturity</stp>
        <stp>[regression 01 - interest pairs.xlsx]SEM!R222C9</stp>
        <tr r="I222" s="3"/>
      </tp>
      <tp t="e">
        <v>#N/A</v>
        <stp/>
        <stp>##V3_BDPV12</stp>
        <stp xml:space="preserve">XS2010037765_CS_REPO </stp>
        <stp>final_maturity</stp>
        <stp>[regression 01 - interest pairs.xlsx]SEM!R249C9</stp>
        <tr r="I249" s="3"/>
      </tp>
      <tp t="e">
        <v>#N/A</v>
        <stp/>
        <stp>##V3_BDPV12</stp>
        <stp xml:space="preserve">FR0013330529_CS_REPO </stp>
        <stp>final_maturity</stp>
        <stp>[regression 01 - interest pairs.xlsx]SEM!R339C9</stp>
        <tr r="I339" s="3"/>
      </tp>
      <tp t="e">
        <v>#N/A</v>
        <stp/>
        <stp>##V3_BDPV12</stp>
        <stp xml:space="preserve">FR0013476595_JP_REPO </stp>
        <stp>final_maturity</stp>
        <stp>[regression 01 - interest pairs.xlsx]SEM!R320C9</stp>
        <tr r="I320" s="3"/>
      </tp>
      <tp t="e">
        <v>#N/A</v>
        <stp/>
        <stp>##V3_BDPV12</stp>
        <stp xml:space="preserve">XS1120649584_JP_REPO </stp>
        <stp>final_maturity</stp>
        <stp>[regression 01 - interest pairs.xlsx]SEM!R212C9</stp>
        <tr r="I212" s="3"/>
      </tp>
      <tp t="s">
        <v>XS1309436910</v>
        <stp/>
        <stp>##V3_BDPV12</stp>
        <stp>QJ190880 Corp</stp>
        <stp>ID_ISIN</stp>
        <stp>[regression 01 - interest pairs.xlsx]bbgWrksht!R2C7</stp>
        <tr r="G2" s="5"/>
      </tp>
      <tp t="s">
        <v>XS1294342792</v>
        <stp/>
        <stp>##V3_BDPV12</stp>
        <stp>UV853118 Corp</stp>
        <stp>ID_ISIN</stp>
        <stp>[regression 01 - interest pairs.xlsx]bbgWrksht!R2C7</stp>
        <tr r="G2" s="5"/>
      </tp>
      <tp t="s">
        <v>XS1677911825</v>
        <stp/>
        <stp>##V3_BDPV12</stp>
        <stp>AO971106 Corp</stp>
        <stp>ID_ISIN</stp>
        <stp>[regression 01 - interest pairs.xlsx]bbgWrksht!R2C7</stp>
        <tr r="G2" s="5"/>
      </tp>
      <tp t="s">
        <v>XS1014997073</v>
        <stp/>
        <stp>##V3_BDPV12</stp>
        <stp>EK013990 Corp</stp>
        <stp>ID_ISIN</stp>
        <stp>[regression 01 - interest pairs.xlsx]bbgWrksht!R2C7</stp>
        <tr r="G2" s="5"/>
      </tp>
      <tp t="s">
        <v>FR0011606169</v>
        <stp/>
        <stp>##V3_BDPV12</stp>
        <stp>EJ891119 Corp</stp>
        <stp>ID_ISIN</stp>
        <stp>[regression 01 - interest pairs.xlsx]bbgWrksht!R2C7</stp>
        <tr r="G2" s="5"/>
      </tp>
      <tp t="s">
        <v>FR0012648590</v>
        <stp/>
        <stp>##V3_BDPV12</stp>
        <stp>EK821917 Corp</stp>
        <stp>ID_ISIN</stp>
        <stp>[regression 01 - interest pairs.xlsx]bbgWrksht!R2C7</stp>
        <tr r="G2" s="5"/>
      </tp>
      <tp t="s">
        <v>DE000A2GSFF1</v>
        <stp/>
        <stp>##V3_BDPV12</stp>
        <stp>AO148682 Corp</stp>
        <stp>ID_ISIN</stp>
        <stp>[regression 01 - interest pairs.xlsx]bbgWrksht!R2C7</stp>
        <tr r="G2" s="5"/>
      </tp>
      <tp t="s">
        <v>Banks</v>
        <stp/>
        <stp>##V3_BDPV12</stp>
        <stp>US404280AS86 Corp</stp>
        <stp>INDUSTRY_GROUP</stp>
        <stp>[regression 01 - interest pairs.xlsx]SEM!R410C6</stp>
        <tr r="F410" s="3"/>
      </tp>
      <tp t="s">
        <v>Oil&amp;Gas</v>
        <stp/>
        <stp>##V3_BDPV12</stp>
        <stp>XS1693818525 Corp</stp>
        <stp>INDUSTRY_GROUP</stp>
        <stp>[regression 01 - interest pairs.xlsx]SEM!R75C6</stp>
        <tr r="F75" s="3"/>
      </tp>
      <tp t="s">
        <v>Transportation</v>
        <stp/>
        <stp>##V3_BDPV12</stp>
        <stp>XS1772374770 Corp</stp>
        <stp>INDUSTRY_GROUP</stp>
        <stp>[regression 01 - interest pairs.xlsx]SEM!R17C6</stp>
        <tr r="F17" s="3"/>
      </tp>
      <tp t="s">
        <v>Banks</v>
        <stp/>
        <stp>##V3_BDPV12</stp>
        <stp>US404280AT69 Corp</stp>
        <stp>INDUSTRY_GROUP</stp>
        <stp>[regression 01 - interest pairs.xlsx]SEM!R367C6</stp>
        <tr r="F367" s="3"/>
      </tp>
      <tp t="s">
        <v>Telecommunications</v>
        <stp/>
        <stp>##V3_BDPV12</stp>
        <stp>US92857WBQ24 Corp</stp>
        <stp>INDUSTRY_GROUP</stp>
        <stp>[regression 01 - interest pairs.xlsx]SEM!R165C6</stp>
        <tr r="F165" s="3"/>
      </tp>
      <tp t="s">
        <v>#N/A Field Not Applicable</v>
        <stp/>
        <stp>##V3_BDPV12</stp>
        <stp>US912810SK51 Govt</stp>
        <stp>nxt_call_dt</stp>
        <stp>[regression 01 - interest pairs.xlsx]SEM!R55C8</stp>
        <tr r="H55" s="3"/>
      </tp>
      <tp t="e">
        <v>#N/A</v>
        <stp/>
        <stp>##V3_BDPV12</stp>
        <stp xml:space="preserve">FR0013455813_JP_REPO </stp>
        <stp>nxt_call_dt</stp>
        <stp>[regression 01 - interest pairs.xlsx]SEM!R237C8</stp>
        <tr r="H237" s="3"/>
      </tp>
      <tp t="e">
        <v>#N/A</v>
        <stp/>
        <stp>##V3_BDPV12</stp>
        <stp xml:space="preserve">XS1595704872_JP_REPO </stp>
        <stp>nxt_call_dt</stp>
        <stp>[regression 01 - interest pairs.xlsx]SEM!R323C8</stp>
        <tr r="H323" s="3"/>
      </tp>
      <tp t="e">
        <v>#N/A</v>
        <stp/>
        <stp>##V3_BDPV12</stp>
        <stp xml:space="preserve">XS1043552261_JP_REPO </stp>
        <stp>nxt_call_dt</stp>
        <stp>[regression 01 - interest pairs.xlsx]SEM!R260C8</stp>
        <tr r="H260" s="3"/>
      </tp>
      <tp t="e">
        <v>#N/A</v>
        <stp/>
        <stp>##V3_BDPV12</stp>
        <stp xml:space="preserve">XS2056371334_JP_REPO </stp>
        <stp>nxt_call_dt</stp>
        <stp>[regression 01 - interest pairs.xlsx]SEM!R290C8</stp>
        <tr r="H290" s="3"/>
      </tp>
      <tp t="e">
        <v>#N/A</v>
        <stp/>
        <stp>##V3_BDPV12</stp>
        <stp xml:space="preserve">BE6285455497_JP_REPO </stp>
        <stp>nxt_call_dt</stp>
        <stp>[regression 01 - interest pairs.xlsx]SEM!R189C8</stp>
        <tr r="H189" s="3"/>
      </tp>
      <tp t="e">
        <v>#N/A</v>
        <stp/>
        <stp>##V3_BDPV12</stp>
        <stp xml:space="preserve">XS1216020161_JP_REPO </stp>
        <stp>nxt_call_dt</stp>
        <stp>[regression 01 - interest pairs.xlsx]SEM!R215C8</stp>
        <tr r="H215" s="3"/>
      </tp>
      <tp t="e">
        <v>#N/A</v>
        <stp/>
        <stp>##V3_BDPV12</stp>
        <stp xml:space="preserve">FR0013381704_JP_REPO </stp>
        <stp>nxt_call_dt</stp>
        <stp>[regression 01 - interest pairs.xlsx]SEM!R211C8</stp>
        <tr r="H211" s="3"/>
      </tp>
      <tp t="e">
        <v>#N/A</v>
        <stp/>
        <stp>##V3_BDPV12</stp>
        <stp xml:space="preserve">XS2014382845_JP_REPO </stp>
        <stp>nxt_call_dt</stp>
        <stp>[regression 01 - interest pairs.xlsx]SEM!R197C8</stp>
        <tr r="H197" s="3"/>
      </tp>
      <tp t="e">
        <v>#N/A</v>
        <stp/>
        <stp>##V3_BDPV12</stp>
        <stp xml:space="preserve">FR0013330529_JP_REPO </stp>
        <stp>nxt_call_dt</stp>
        <stp>[regression 01 - interest pairs.xlsx]SEM!R303C8</stp>
        <tr r="H303" s="3"/>
      </tp>
      <tp t="e">
        <v>#N/A</v>
        <stp/>
        <stp>##V3_BDPV12</stp>
        <stp xml:space="preserve">XS0954674825_JP_REPO </stp>
        <stp>nxt_call_dt</stp>
        <stp>[regression 01 - interest pairs.xlsx]SEM!R236C8</stp>
        <tr r="H236" s="3"/>
      </tp>
      <tp t="e">
        <v>#N/A</v>
        <stp/>
        <stp>##V3_BDPV12</stp>
        <stp xml:space="preserve">FR0011697010_JP_REPO </stp>
        <stp>nxt_call_dt</stp>
        <stp>[regression 01 - interest pairs.xlsx]SEM!R225C8</stp>
        <tr r="H225" s="3"/>
      </tp>
      <tp t="e">
        <v>#N/A</v>
        <stp/>
        <stp>##V3_BDPV12</stp>
        <stp xml:space="preserve">XS1196714429_JP_REPO </stp>
        <stp>nxt_call_dt</stp>
        <stp>[regression 01 - interest pairs.xlsx]SEM!R286C8</stp>
        <tr r="H286" s="3"/>
      </tp>
      <tp t="e">
        <v>#N/A</v>
        <stp/>
        <stp>##V3_BDPV12</stp>
        <stp xml:space="preserve">XS2010037765_JP_REPO </stp>
        <stp>final_maturity</stp>
        <stp>[regression 01 - interest pairs.xlsx]SEM!R251C9</stp>
        <tr r="I251" s="3"/>
      </tp>
      <tp t="e">
        <v>#N/A</v>
        <stp/>
        <stp>##V3_BDPV12</stp>
        <stp xml:space="preserve">XS1960678412_JP_REPO </stp>
        <stp>final_maturity</stp>
        <stp>[regression 01 - interest pairs.xlsx]SEM!R262C9</stp>
        <tr r="I262" s="3"/>
      </tp>
      <tp t="e">
        <v>#N/A</v>
        <stp/>
        <stp>##V3_BDPV12</stp>
        <stp xml:space="preserve">XS2046625765_JP_REPO </stp>
        <stp>final_maturity</stp>
        <stp>[regression 01 - interest pairs.xlsx]SEM!R287C9</stp>
        <tr r="I287" s="3"/>
      </tp>
      <tp t="s">
        <v>Banks</v>
        <stp/>
        <stp>##V3_BDPV12</stp>
        <stp>USH3698DBZ62 Corp</stp>
        <stp>INDUSTRY_GROUP</stp>
        <stp>[regression 01 - interest pairs.xlsx]SEM!R403C6</stp>
        <tr r="F403" s="3"/>
      </tp>
      <tp t="e">
        <v>#N/A</v>
        <stp/>
        <stp>##V3_BDPV12</stp>
        <stp xml:space="preserve">XS1720192696_JP_REPO </stp>
        <stp>final_maturity</stp>
        <stp>[regression 01 - interest pairs.xlsx]SEM!R270C9</stp>
        <tr r="I270" s="3"/>
      </tp>
      <tp t="e">
        <v>#N/A</v>
        <stp/>
        <stp>##V3_BDPV12</stp>
        <stp xml:space="preserve">XS1425367494_JP_REPO </stp>
        <stp>final_maturity</stp>
        <stp>[regression 01 - interest pairs.xlsx]SEM!R247C9</stp>
        <tr r="I247" s="3"/>
      </tp>
      <tp t="s">
        <v>XS1309436753</v>
        <stp/>
        <stp>##V3_BDPV12</stp>
        <stp>QJ190690 Corp</stp>
        <stp>ID_ISIN</stp>
        <stp>[regression 01 - interest pairs.xlsx]bbgWrksht!R2C7</stp>
        <tr r="G2" s="5"/>
      </tp>
      <tp t="s">
        <v>XS0968913342</v>
        <stp/>
        <stp>##V3_BDPV12</stp>
        <stp>EJ811600 Corp</stp>
        <stp>ID_ISIN</stp>
        <stp>[regression 01 - interest pairs.xlsx]bbgWrksht!R2C7</stp>
        <tr r="G2" s="5"/>
      </tp>
      <tp t="s">
        <v>FR0013330537</v>
        <stp/>
        <stp>##V3_BDPV12</stp>
        <stp>AS146490 Corp</stp>
        <stp>ID_ISIN</stp>
        <stp>[regression 01 - interest pairs.xlsx]bbgWrksht!R2C7</stp>
        <tr r="G2" s="5"/>
      </tp>
      <tp>
        <v>212.92534531436181</v>
        <stp/>
        <stp>##V3_BDPV12</stp>
        <stp>XS2011260705 Corp</stp>
        <stp>z_sprd_mid</stp>
        <stp>[regression 01 - interest pairs.xlsx]main!R8C11</stp>
        <tr r="K8" s="1"/>
      </tp>
      <tp>
        <v>212.92534531436181</v>
        <stp/>
        <stp>##V3_BDPV12</stp>
        <stp>XS2011260705 Corp</stp>
        <stp>z_sprd_mid</stp>
        <stp>[regression 01 - interest pairs.xlsx]main!R9C11</stp>
        <tr r="K9" s="1"/>
      </tp>
      <tp t="s">
        <v>XS1050461034</v>
        <stp/>
        <stp>##V3_BDPV12</stp>
        <stp>EK143492 Corp</stp>
        <stp>ID_ISIN</stp>
        <stp>[regression 01 - interest pairs.xlsx]bbgWrksht!R2C7</stp>
        <tr r="G2" s="5"/>
      </tp>
      <tp t="s">
        <v>AKEFP 2 3/4 PERP</v>
        <stp/>
        <stp>##V3_BDPV12</stp>
        <stp>FR0013425170 Corp</stp>
        <stp>security_name</stp>
        <stp>[regression 01 - interest pairs.xlsx]main!R14C7</stp>
        <tr r="G14" s="1"/>
      </tp>
      <tp t="e">
        <v>#N/A</v>
        <stp/>
        <stp>##V3_BDPV12</stp>
        <stp xml:space="preserve">USF1R15XK367_JP_REPO </stp>
        <stp>final_maturity</stp>
        <stp>[regression 01 - interest pairs.xlsx]SEM!R214C9</stp>
        <tr r="I214" s="3"/>
      </tp>
      <tp t="s">
        <v>Oil&amp;Gas</v>
        <stp/>
        <stp>##V3_BDPV12</stp>
        <stp>XS2078735433 Corp</stp>
        <stp>INDUSTRY_GROUP</stp>
        <stp>[regression 01 - interest pairs.xlsx]SEM!R47C6</stp>
        <tr r="F47" s="3"/>
      </tp>
      <tp t="s">
        <v>Electric</v>
        <stp/>
        <stp>##V3_BDPV12</stp>
        <stp>XS0452187916 Corp</stp>
        <stp>INDUSTRY_GROUP</stp>
        <stp>[regression 01 - interest pairs.xlsx]SEM!R27C6</stp>
        <tr r="F27" s="3"/>
      </tp>
      <tp t="s">
        <v>Banks</v>
        <stp/>
        <stp>##V3_BDPV12</stp>
        <stp>XS2156510021 Corp</stp>
        <stp>INDUSTRY_GROUP</stp>
        <stp>[regression 01 - interest pairs.xlsx]SEM!R90C6</stp>
        <tr r="F90" s="3"/>
      </tp>
      <tp t="s">
        <v>Electric</v>
        <stp/>
        <stp>##V3_BDPV12</stp>
        <stp>XS1956028168 Corp</stp>
        <stp>INDUSTRY_GROUP</stp>
        <stp>[regression 01 - interest pairs.xlsx]SEM!R38C6</stp>
        <tr r="F38" s="3"/>
      </tp>
      <tp t="s">
        <v>Oil&amp;Gas</v>
        <stp/>
        <stp>##V3_BDPV12</stp>
        <stp>XS1476654238 Corp</stp>
        <stp>INDUSTRY_GROUP</stp>
        <stp>[regression 01 - interest pairs.xlsx]SEM!R46C6</stp>
        <tr r="F46" s="3"/>
      </tp>
      <tp t="s">
        <v>Oil&amp;Gas</v>
        <stp/>
        <stp>##V3_BDPV12</stp>
        <stp>XS2154418730 Corp</stp>
        <stp>INDUSTRY_GROUP</stp>
        <stp>[regression 01 - interest pairs.xlsx]SEM!R48C6</stp>
        <tr r="F48" s="3"/>
      </tp>
      <tp t="s">
        <v>Banks</v>
        <stp/>
        <stp>##V3_BDPV12</stp>
        <stp>XS2123320033 Corp</stp>
        <stp>INDUSTRY_GROUP</stp>
        <stp>[regression 01 - interest pairs.xlsx]SEM!R87C6</stp>
        <tr r="F87" s="3"/>
      </tp>
      <tp t="e">
        <v>#N/A</v>
        <stp/>
        <stp>##V3_BDPV12</stp>
        <stp xml:space="preserve">XS1513062411_JP_REPO </stp>
        <stp>nxt_call_dt</stp>
        <stp>[regression 01 - interest pairs.xlsx]SEM!R263C8</stp>
        <tr r="H263" s="3"/>
      </tp>
      <tp t="e">
        <v>#N/A</v>
        <stp/>
        <stp>##V3_BDPV12</stp>
        <stp xml:space="preserve">XS1412711217_JP_REPO </stp>
        <stp>nxt_call_dt</stp>
        <stp>[regression 01 - interest pairs.xlsx]SEM!R244C8</stp>
        <tr r="H244" s="3"/>
      </tp>
      <tp t="e">
        <v>#N/A</v>
        <stp/>
        <stp>##V3_BDPV12</stp>
        <stp xml:space="preserve">FR0013365285_JP_REPO </stp>
        <stp>nxt_call_dt</stp>
        <stp>[regression 01 - interest pairs.xlsx]SEM!R238C8</stp>
        <tr r="H238" s="3"/>
      </tp>
      <tp t="e">
        <v>#N/A</v>
        <stp/>
        <stp>##V3_BDPV12</stp>
        <stp xml:space="preserve">XS2078735433_JP_REPO </stp>
        <stp>nxt_call_dt</stp>
        <stp>[regression 01 - interest pairs.xlsx]SEM!R275C8</stp>
        <tr r="H275" s="3"/>
      </tp>
      <tp t="e">
        <v>#N/A</v>
        <stp/>
        <stp>##V3_BDPV12</stp>
        <stp xml:space="preserve">BE6285457519_JP_REPO </stp>
        <stp>nxt_call_dt</stp>
        <stp>[regression 01 - interest pairs.xlsx]SEM!R190C8</stp>
        <tr r="H190" s="3"/>
      </tp>
      <tp t="e">
        <v>#N/A</v>
        <stp/>
        <stp>##V3_BDPV12</stp>
        <stp xml:space="preserve">PTEDPLOM0017_JP_REPO </stp>
        <stp>nxt_call_dt</stp>
        <stp>[regression 01 - interest pairs.xlsx]SEM!R228C8</stp>
        <tr r="H228" s="3"/>
      </tp>
      <tp t="e">
        <v>#N/A</v>
        <stp/>
        <stp>##V3_BDPV12</stp>
        <stp xml:space="preserve">US780099CK11_JP_REPO </stp>
        <stp>short_name</stp>
        <stp>[regression 01 - interest pairs.xlsx]SEM!R273C5</stp>
        <tr r="E273" s="3"/>
      </tp>
      <tp t="e">
        <v>#N/A</v>
        <stp/>
        <stp>##V3_BDPV12</stp>
        <stp xml:space="preserve">XS0969342384_JP_REPO </stp>
        <stp>nxt_call_dt</stp>
        <stp>[regression 01 - interest pairs.xlsx]SEM!R198C8</stp>
        <tr r="H198" s="3"/>
      </tp>
      <tp t="s">
        <v>Banks</v>
        <stp/>
        <stp>##V3_BDPV12</stp>
        <stp>USH4209UAT37 Corp</stp>
        <stp>INDUSTRY_GROUP</stp>
        <stp>[regression 01 - interest pairs.xlsx]SEM!R387C6</stp>
        <tr r="F387" s="3"/>
      </tp>
      <tp t="e">
        <v>#N/A</v>
        <stp/>
        <stp>##V3_BDPV12</stp>
        <stp xml:space="preserve">FR0011697010_JP_REPO </stp>
        <stp>final_maturity</stp>
        <stp>[regression 01 - interest pairs.xlsx]SEM!R225C9</stp>
        <tr r="I225" s="3"/>
      </tp>
      <tp t="e">
        <v>#N/A</v>
        <stp/>
        <stp>##V3_BDPV12</stp>
        <stp xml:space="preserve">XS1888179477_JP_REPO </stp>
        <stp>final_maturity</stp>
        <stp>[regression 01 - interest pairs.xlsx]SEM!R309C9</stp>
        <tr r="I309" s="3"/>
      </tp>
      <tp t="e">
        <v>#N/A</v>
        <stp/>
        <stp>##V3_BDPV12</stp>
        <stp xml:space="preserve">XS2056371334_JP_REPO </stp>
        <stp>final_maturity</stp>
        <stp>[regression 01 - interest pairs.xlsx]SEM!R290C9</stp>
        <tr r="I290" s="3"/>
      </tp>
      <tp t="e">
        <v>#N/A</v>
        <stp/>
        <stp>##V3_BDPV12</stp>
        <stp xml:space="preserve">XS1884698256_JP_REPO </stp>
        <stp>final_maturity</stp>
        <stp>[regression 01 - interest pairs.xlsx]SEM!R253C9</stp>
        <tr r="I253" s="3"/>
      </tp>
      <tp t="e">
        <v>#N/A</v>
        <stp/>
        <stp>##V3_BDPV12</stp>
        <stp xml:space="preserve">XS1139494493_CS_REPO </stp>
        <stp>final_maturity</stp>
        <stp>[regression 01 - interest pairs.xlsx]SEM!R331C9</stp>
        <tr r="I331" s="3"/>
      </tp>
      <tp t="e">
        <v>#N/A</v>
        <stp/>
        <stp>##V3_BDPV12</stp>
        <stp xml:space="preserve">XS0975256685_JP_REPO </stp>
        <stp>final_maturity</stp>
        <stp>[regression 01 - interest pairs.xlsx]SEM!R276C9</stp>
        <tr r="I276" s="3"/>
      </tp>
      <tp t="e">
        <v>#N/A</v>
        <stp/>
        <stp>##V3_BDPV12</stp>
        <stp xml:space="preserve">FR0013344686_JP_REPO </stp>
        <stp>final_maturity</stp>
        <stp>[regression 01 - interest pairs.xlsx]SEM!R241C9</stp>
        <tr r="I241" s="3"/>
      </tp>
      <tp t="s">
        <v>XS1797663967</v>
        <stp/>
        <stp>##V3_BDPV12</stp>
        <stp>AR887333 Corp</stp>
        <stp>ID_ISIN</stp>
        <stp>[regression 01 - interest pairs.xlsx]bbgWrksht!R2C7</stp>
        <tr r="G2" s="5"/>
      </tp>
      <tp t="s">
        <v>XS1642682410</v>
        <stp/>
        <stp>##V3_BDPV12</stp>
        <stp>AO262498 Corp</stp>
        <stp>ID_ISIN</stp>
        <stp>[regression 01 - interest pairs.xlsx]bbgWrksht!R2C7</stp>
        <tr r="G2" s="5"/>
      </tp>
      <tp t="s">
        <v>XS0969341147</v>
        <stp/>
        <stp>##V3_BDPV12</stp>
        <stp>EJ814830 Corp</stp>
        <stp>ID_ISIN</stp>
        <stp>[regression 01 - interest pairs.xlsx]bbgWrksht!R2C7</stp>
        <tr r="G2" s="5"/>
      </tp>
      <tp t="s">
        <v>XS1216020161</v>
        <stp/>
        <stp>##V3_BDPV12</stp>
        <stp>EK825033 Corp</stp>
        <stp>ID_ISIN</stp>
        <stp>[regression 01 - interest pairs.xlsx]bbgWrksht!R2C7</stp>
        <tr r="G2" s="5"/>
      </tp>
      <tp t="s">
        <v>XS2110077299</v>
        <stp/>
        <stp>##V3_BDPV12</stp>
        <stp>ZP989429 Corp</stp>
        <stp>ID_ISIN</stp>
        <stp>[regression 01 - interest pairs.xlsx]bbgWrksht!R2C7</stp>
        <tr r="G2" s="5"/>
      </tp>
      <tp t="s">
        <v>XS1634523754</v>
        <stp/>
        <stp>##V3_BDPV12</stp>
        <stp>AN964724 Corp</stp>
        <stp>ID_ISIN</stp>
        <stp>[regression 01 - interest pairs.xlsx]bbgWrksht!R2C7</stp>
        <tr r="G2" s="5"/>
      </tp>
      <tp t="s">
        <v>XS1206540806</v>
        <stp/>
        <stp>##V3_BDPV12</stp>
        <stp>EK811633 Corp</stp>
        <stp>ID_ISIN</stp>
        <stp>[regression 01 - interest pairs.xlsx]bbgWrksht!R2C7</stp>
        <tr r="G2" s="5"/>
      </tp>
      <tp t="s">
        <v>BE6309987400</v>
        <stp/>
        <stp>##V3_BDPV12</stp>
        <stp>AV915324 Corp</stp>
        <stp>ID_ISIN</stp>
        <stp>[regression 01 - interest pairs.xlsx]bbgWrksht!R2C7</stp>
        <tr r="G2" s="5"/>
      </tp>
      <tp t="s">
        <v>FR0013431244</v>
        <stp/>
        <stp>##V3_BDPV12</stp>
        <stp>AZ371883 Corp</stp>
        <stp>ID_ISIN</stp>
        <stp>[regression 01 - interest pairs.xlsx]bbgWrksht!R2C7</stp>
        <tr r="G2" s="5"/>
      </tp>
      <tp t="s">
        <v>XS1811181566</v>
        <stp/>
        <stp>##V3_BDPV12</stp>
        <stp>AS256491 Corp</stp>
        <stp>ID_ISIN</stp>
        <stp>[regression 01 - interest pairs.xlsx]bbgWrksht!R2C7</stp>
        <tr r="G2" s="5"/>
      </tp>
      <tp t="s">
        <v>XS0954674825</v>
        <stp/>
        <stp>##V3_BDPV12</stp>
        <stp>EJ817236 Corp</stp>
        <stp>ID_ISIN</stp>
        <stp>[regression 01 - interest pairs.xlsx]bbgWrksht!R2C7</stp>
        <tr r="G2" s="5"/>
      </tp>
      <tp t="s">
        <v>XS1268050397</v>
        <stp/>
        <stp>##V3_BDPV12</stp>
        <stp>UV309787 Corp</stp>
        <stp>ID_ISIN</stp>
        <stp>[regression 01 - interest pairs.xlsx]bbgWrksht!R2C7</stp>
        <tr r="G2" s="5"/>
      </tp>
      <tp t="e">
        <v>#N/A</v>
        <stp/>
        <stp>##V3_BDPV12</stp>
        <stp xml:space="preserve">USF1R15XK771_JP_REPO </stp>
        <stp>final_maturity</stp>
        <stp>[regression 01 - interest pairs.xlsx]SEM!R213C9</stp>
        <tr r="I213" s="3"/>
      </tp>
      <tp t="s">
        <v>Electric</v>
        <stp/>
        <stp>##V3_BDPV12</stp>
        <stp>XS2066706909 Corp</stp>
        <stp>INDUSTRY_GROUP</stp>
        <stp>[regression 01 - interest pairs.xlsx]SEM!R26C6</stp>
        <tr r="F26" s="3"/>
      </tp>
      <tp t="s">
        <v>Oil&amp;Gas</v>
        <stp/>
        <stp>##V3_BDPV12</stp>
        <stp>XS1139315581 Corp</stp>
        <stp>INDUSTRY_GROUP</stp>
        <stp>[regression 01 - interest pairs.xlsx]SEM!R60C6</stp>
        <tr r="F60" s="3"/>
      </tp>
      <tp t="s">
        <v>Banks</v>
        <stp/>
        <stp>##V3_BDPV12</stp>
        <stp>XS1419646317 Corp</stp>
        <stp>INDUSTRY_GROUP</stp>
        <stp>[regression 01 - interest pairs.xlsx]SEM!R81C6</stp>
        <tr r="F81" s="3"/>
      </tp>
      <tp t="s">
        <v>Oil&amp;Gas</v>
        <stp/>
        <stp>##V3_BDPV12</stp>
        <stp>XS1412711217 Corp</stp>
        <stp>INDUSTRY_GROUP</stp>
        <stp>[regression 01 - interest pairs.xlsx]SEM!R36C6</stp>
        <tr r="F36" s="3"/>
      </tp>
      <tp t="e">
        <v>#N/A</v>
        <stp/>
        <stp>##V3_BDPV12</stp>
        <stp xml:space="preserve">XS1216019585_JP_REPO </stp>
        <stp>nxt_call_dt</stp>
        <stp>[regression 01 - interest pairs.xlsx]SEM!R319C8</stp>
        <tr r="H319" s="3"/>
      </tp>
      <tp t="e">
        <v>#N/A</v>
        <stp/>
        <stp>##V3_BDPV12</stp>
        <stp xml:space="preserve">XS1795406575_JP_REPO </stp>
        <stp>nxt_call_dt</stp>
        <stp>[regression 01 - interest pairs.xlsx]SEM!R292C8</stp>
        <tr r="H292" s="3"/>
      </tp>
      <tp t="e">
        <v>#N/A</v>
        <stp/>
        <stp>##V3_BDPV12</stp>
        <stp xml:space="preserve">XS1152338072_JP_REPO </stp>
        <stp>nxt_call_dt</stp>
        <stp>[regression 01 - interest pairs.xlsx]SEM!R265C8</stp>
        <tr r="H265" s="3"/>
      </tp>
      <tp t="e">
        <v>#N/A</v>
        <stp/>
        <stp>##V3_BDPV12</stp>
        <stp xml:space="preserve">FR0013292828_JP_REPO </stp>
        <stp>nxt_call_dt</stp>
        <stp>[regression 01 - interest pairs.xlsx]SEM!R210C8</stp>
        <tr r="H210" s="3"/>
      </tp>
      <tp t="e">
        <v>#N/A</v>
        <stp/>
        <stp>##V3_BDPV12</stp>
        <stp xml:space="preserve">US404280BC26_CS_REPO </stp>
        <stp>short_name</stp>
        <stp>[regression 01 - interest pairs.xlsx]SEM!R333C5</stp>
        <tr r="E333" s="3"/>
      </tp>
      <tp t="e">
        <v>#N/A</v>
        <stp/>
        <stp>##V3_BDPV12</stp>
        <stp xml:space="preserve">US912810SK51_JP_REPO </stp>
        <stp>short_name</stp>
        <stp>[regression 01 - interest pairs.xlsx]SEM!R288C5</stp>
        <tr r="E288" s="3"/>
      </tp>
      <tp t="e">
        <v>#N/A</v>
        <stp/>
        <stp>##V3_BDPV12</stp>
        <stp xml:space="preserve">XS2004381245_JP_REPO </stp>
        <stp>nxt_call_dt</stp>
        <stp>[regression 01 - interest pairs.xlsx]SEM!R295C8</stp>
        <tr r="H295" s="3"/>
      </tp>
      <tp t="e">
        <v>#N/A</v>
        <stp/>
        <stp>##V3_BDPV12</stp>
        <stp xml:space="preserve">XS1476654238_JP_REPO </stp>
        <stp>nxt_call_dt</stp>
        <stp>[regression 01 - interest pairs.xlsx]SEM!R274C8</stp>
        <tr r="H274" s="3"/>
      </tp>
      <tp t="e">
        <v>#N/A</v>
        <stp/>
        <stp>##V3_BDPV12</stp>
        <stp xml:space="preserve">XS1498442521_CS_REPO </stp>
        <stp>final_maturity</stp>
        <stp>[regression 01 - interest pairs.xlsx]SEM!R330C9</stp>
        <tr r="I330" s="3"/>
      </tp>
      <tp t="e">
        <v>#N/A</v>
        <stp/>
        <stp>##V3_BDPV12</stp>
        <stp xml:space="preserve">XS1196714429_JP_REPO </stp>
        <stp>final_maturity</stp>
        <stp>[regression 01 - interest pairs.xlsx]SEM!R286C9</stp>
        <tr r="I286" s="3"/>
      </tp>
      <tp t="e">
        <v>#N/A</v>
        <stp/>
        <stp>##V3_BDPV12</stp>
        <stp xml:space="preserve">XS1772374770_JP_REPO </stp>
        <stp>final_maturity</stp>
        <stp>[regression 01 - interest pairs.xlsx]SEM!R221C9</stp>
        <tr r="I221" s="3"/>
      </tp>
      <tp t="e">
        <v>#N/A</v>
        <stp/>
        <stp>##V3_BDPV12</stp>
        <stp xml:space="preserve">XS1412711217_JP_REPO </stp>
        <stp>final_maturity</stp>
        <stp>[regression 01 - interest pairs.xlsx]SEM!R244C9</stp>
        <tr r="I244" s="3"/>
      </tp>
      <tp t="e">
        <v>#N/A</v>
        <stp/>
        <stp>##V3_BDPV12</stp>
        <stp xml:space="preserve">XS1513062411_JP_REPO </stp>
        <stp>final_maturity</stp>
        <stp>[regression 01 - interest pairs.xlsx]SEM!R263C9</stp>
        <tr r="I263" s="3"/>
      </tp>
      <tp t="e">
        <v>#N/A</v>
        <stp/>
        <stp>##V3_BDPV12</stp>
        <stp xml:space="preserve">XS0992293901_CS_REPO </stp>
        <stp>final_maturity</stp>
        <stp>[regression 01 - interest pairs.xlsx]SEM!R336C9</stp>
        <tr r="I336" s="3"/>
      </tp>
      <tp t="e">
        <v>#N/A</v>
        <stp/>
        <stp>##V3_BDPV12</stp>
        <stp xml:space="preserve">XS0942082115_JP_REPO </stp>
        <stp>final_maturity</stp>
        <stp>[regression 01 - interest pairs.xlsx]SEM!R307C9</stp>
        <tr r="I307" s="3"/>
      </tp>
      <tp t="e">
        <v>#N/A</v>
        <stp/>
        <stp>##V3_BDPV12</stp>
        <stp xml:space="preserve">FR0013330529_JP_REPO </stp>
        <stp>final_maturity</stp>
        <stp>[regression 01 - interest pairs.xlsx]SEM!R303C9</stp>
        <tr r="I303" s="3"/>
      </tp>
      <tp t="e">
        <v>#N/A</v>
        <stp/>
        <stp>##V3_BDPV12</stp>
        <stp xml:space="preserve">ES0813211010_JP_REPO </stp>
        <stp>final_maturity</stp>
        <stp>[regression 01 - interest pairs.xlsx]SEM!R207C9</stp>
        <tr r="I207" s="3"/>
      </tp>
      <tp t="e">
        <v>#N/A</v>
        <stp/>
        <stp>##V3_BDPV12</stp>
        <stp xml:space="preserve">FR0013381704_JP_REPO </stp>
        <stp>final_maturity</stp>
        <stp>[regression 01 - interest pairs.xlsx]SEM!R211C9</stp>
        <tr r="I211" s="3"/>
      </tp>
      <tp t="e">
        <v>#N/A</v>
        <stp/>
        <stp>##V3_BDPV12</stp>
        <stp xml:space="preserve">XS1400626690_JP_REPO </stp>
        <stp>final_maturity</stp>
        <stp>[regression 01 - interest pairs.xlsx]SEM!R272C9</stp>
        <tr r="I272" s="3"/>
      </tp>
      <tp t="e">
        <v>#N/A</v>
        <stp/>
        <stp>##V3_BDPV12</stp>
        <stp xml:space="preserve">XS2052321093_JP_REPO </stp>
        <stp>final_maturity</stp>
        <stp>[regression 01 - interest pairs.xlsx]SEM!R316C9</stp>
        <tr r="I316" s="3"/>
      </tp>
      <tp t="e">
        <v>#N/A</v>
        <stp/>
        <stp>##V3_BDPV12</stp>
        <stp xml:space="preserve">XS1294342792_JP_REPO </stp>
        <stp>final_maturity</stp>
        <stp>[regression 01 - interest pairs.xlsx]SEM!R267C9</stp>
        <tr r="I267" s="3"/>
      </tp>
      <tp t="e">
        <v>#N/A</v>
        <stp/>
        <stp>##V3_BDPV12</stp>
        <stp xml:space="preserve">XS2075938006_JP_REPO </stp>
        <stp>final_maturity</stp>
        <stp>[regression 01 - interest pairs.xlsx]SEM!R261C9</stp>
        <tr r="I261" s="3"/>
      </tp>
      <tp t="e">
        <v>#N/A</v>
        <stp/>
        <stp>##V3_BDPV12</stp>
        <stp xml:space="preserve">XS1004874621_JP_REPO </stp>
        <stp>final_maturity</stp>
        <stp>[regression 01 - interest pairs.xlsx]SEM!R196C9</stp>
        <tr r="I196" s="3"/>
      </tp>
      <tp t="s">
        <v>XS1629658755</v>
        <stp/>
        <stp>##V3_BDPV12</stp>
        <stp>AN880322 Corp</stp>
        <stp>ID_ISIN</stp>
        <stp>[regression 01 - interest pairs.xlsx]bbgWrksht!R2C7</stp>
        <tr r="G2" s="5"/>
      </tp>
      <tp t="s">
        <v>XS1591694481</v>
        <stp/>
        <stp>##V3_BDPV12</stp>
        <stp>AM888722 Corp</stp>
        <stp>ID_ISIN</stp>
        <stp>[regression 01 - interest pairs.xlsx]bbgWrksht!R2C7</stp>
        <tr r="G2" s="5"/>
      </tp>
      <tp>
        <v>301.21660391151482</v>
        <stp/>
        <stp>##V3_BDPV12</stp>
        <stp>XS1323897725 Corp</stp>
        <stp>z_sprd_mid</stp>
        <stp>[regression 01 - interest pairs.xlsx]main!R5C11</stp>
        <tr r="K5" s="1"/>
      </tp>
      <tp>
        <v>301.21660391151482</v>
        <stp/>
        <stp>##V3_BDPV12</stp>
        <stp>XS1323897725 Corp</stp>
        <stp>z_sprd_mid</stp>
        <stp>[regression 01 - interest pairs.xlsx]main!R6C11</stp>
        <tr r="K6" s="1"/>
      </tp>
      <tp t="s">
        <v>XS2114413565</v>
        <stp/>
        <stp>##V3_BDPV12</stp>
        <stp>ZP991036 Corp</stp>
        <stp>ID_ISIN</stp>
        <stp>[regression 01 - interest pairs.xlsx]bbgWrksht!R2C7</stp>
        <tr r="G2" s="5"/>
      </tp>
      <tp t="s">
        <v>XS1629774230</v>
        <stp/>
        <stp>##V3_BDPV12</stp>
        <stp>AN880326 Corp</stp>
        <stp>ID_ISIN</stp>
        <stp>[regression 01 - interest pairs.xlsx]bbgWrksht!R2C7</stp>
        <tr r="G2" s="5"/>
      </tp>
      <tp>
        <v>130.12374036216607</v>
        <stp/>
        <stp>##V3_BDPV12</stp>
        <stp>XS1152343668 Corp</stp>
        <stp>z_sprd_mid</stp>
        <stp>[regression 01 - interest pairs.xlsx]main!R7C11</stp>
        <tr r="K7" s="1"/>
      </tp>
      <tp t="s">
        <v>Machinery-Diversified</v>
        <stp/>
        <stp>##V3_BDPV12</stp>
        <stp>XS1969600748 Corp</stp>
        <stp>INDUSTRY_GROUP</stp>
        <stp>[regression 01 - interest pairs.xlsx]SEM!R11C6</stp>
        <tr r="F11" s="3"/>
      </tp>
      <tp t="s">
        <v>Banks</v>
        <stp/>
        <stp>##V3_BDPV12</stp>
        <stp>XS2149270477 Corp</stp>
        <stp>INDUSTRY_GROUP</stp>
        <stp>[regression 01 - interest pairs.xlsx]SEM!R93C6</stp>
        <tr r="F93" s="3"/>
      </tp>
      <tp t="s">
        <v>Telecommunications</v>
        <stp/>
        <stp>##V3_BDPV12</stp>
        <stp>XS2089226026 Corp</stp>
        <stp>INDUSTRY_GROUP</stp>
        <stp>[regression 01 - interest pairs.xlsx]SEM!R19C6</stp>
        <tr r="F19" s="3"/>
      </tp>
      <tp t="s">
        <v>Banks</v>
        <stp/>
        <stp>##V3_BDPV12</stp>
        <stp>XS2156510021 Corp</stp>
        <stp>INDUSTRY_GROUP</stp>
        <stp>[regression 01 - interest pairs.xlsx]SEM!R52C6</stp>
        <tr r="F52" s="3"/>
      </tp>
      <tp t="s">
        <v>Telecommunications</v>
        <stp/>
        <stp>##V3_BDPV12</stp>
        <stp>XS2020583618 Corp</stp>
        <stp>INDUSTRY_GROUP</stp>
        <stp>[regression 01 - interest pairs.xlsx]SEM!R56C6</stp>
        <tr r="F56" s="3"/>
      </tp>
      <tp t="s">
        <v>Electric</v>
        <stp/>
        <stp>##V3_BDPV12</stp>
        <stp>XS1222590488 Corp</stp>
        <stp>INDUSTRY_GROUP</stp>
        <stp>[regression 01 - interest pairs.xlsx]SEM!R25C6</stp>
        <tr r="F25" s="3"/>
      </tp>
      <tp t="s">
        <v>Pharmaceuticals</v>
        <stp/>
        <stp>##V3_BDPV12</stp>
        <stp>XS1513062411 Corp</stp>
        <stp>INDUSTRY_GROUP</stp>
        <stp>[regression 01 - interest pairs.xlsx]SEM!R44C6</stp>
        <tr r="F44" s="3"/>
      </tp>
      <tp t="s">
        <v>Electric</v>
        <stp/>
        <stp>##V3_BDPV12</stp>
        <stp>XS1705553250 Corp</stp>
        <stp>INDUSTRY_GROUP</stp>
        <stp>[regression 01 - interest pairs.xlsx]SEM!R54C6</stp>
        <tr r="F54" s="3"/>
      </tp>
      <tp t="s">
        <v>Telecommunications</v>
        <stp/>
        <stp>##V3_BDPV12</stp>
        <stp>XS1497606365 Corp</stp>
        <stp>INDUSTRY_GROUP</stp>
        <stp>[regression 01 - interest pairs.xlsx]SEM!R58C6</stp>
        <tr r="F58" s="3"/>
      </tp>
      <tp t="s">
        <v>Banks</v>
        <stp/>
        <stp>##V3_BDPV12</stp>
        <stp>US404280BP39 Corp</stp>
        <stp>INDUSTRY_GROUP</stp>
        <stp>[regression 01 - interest pairs.xlsx]SEM!R390C6</stp>
        <tr r="F390" s="3"/>
      </tp>
      <tp t="e">
        <v>#N/A</v>
        <stp/>
        <stp>##V3_BDPV12</stp>
        <stp xml:space="preserve">XS1597324950_JP_REPO </stp>
        <stp>nxt_call_dt</stp>
        <stp>[regression 01 - interest pairs.xlsx]SEM!R246C8</stp>
        <tr r="H246" s="3"/>
      </tp>
      <tp t="e">
        <v>#N/A</v>
        <stp/>
        <stp>##V3_BDPV12</stp>
        <stp xml:space="preserve">XS1884698256_JP_REPO </stp>
        <stp>nxt_call_dt</stp>
        <stp>[regression 01 - interest pairs.xlsx]SEM!R253C8</stp>
        <tr r="H253" s="3"/>
      </tp>
      <tp t="e">
        <v>#N/A</v>
        <stp/>
        <stp>##V3_BDPV12</stp>
        <stp xml:space="preserve">XS1501167164_JP_REPO </stp>
        <stp>nxt_call_dt</stp>
        <stp>[regression 01 - interest pairs.xlsx]SEM!R297C8</stp>
        <tr r="H297" s="3"/>
      </tp>
      <tp t="e">
        <v>#N/A</v>
        <stp/>
        <stp>##V3_BDPV12</stp>
        <stp xml:space="preserve">XS1658012023_JP_REPO </stp>
        <stp>nxt_call_dt</stp>
        <stp>[regression 01 - interest pairs.xlsx]SEM!R202C8</stp>
        <tr r="H202" s="3"/>
      </tp>
      <tp t="e">
        <v>#N/A</v>
        <stp/>
        <stp>##V3_BDPV12</stp>
        <stp xml:space="preserve">XS1602466424_CS_REPO </stp>
        <stp>nxt_call_dt</stp>
        <stp>[regression 01 - interest pairs.xlsx]SEM!R335C8</stp>
        <tr r="H335" s="3"/>
      </tp>
      <tp t="e">
        <v>#N/A</v>
        <stp/>
        <stp>##V3_BDPV12</stp>
        <stp xml:space="preserve">XS2150054026_JP_REPO </stp>
        <stp>nxt_call_dt</stp>
        <stp>[regression 01 - interest pairs.xlsx]SEM!R201C8</stp>
        <tr r="H201" s="3"/>
      </tp>
      <tp t="e">
        <v>#N/A</v>
        <stp/>
        <stp>##V3_BDPV12</stp>
        <stp xml:space="preserve">XS1952091202_JP_REPO </stp>
        <stp>nxt_call_dt</stp>
        <stp>[regression 01 - interest pairs.xlsx]SEM!R280C8</stp>
        <tr r="H280" s="3"/>
      </tp>
      <tp t="e">
        <v>#N/A</v>
        <stp/>
        <stp>##V3_BDPV12</stp>
        <stp xml:space="preserve">XS0992293901_JP_REPO </stp>
        <stp>nxt_call_dt</stp>
        <stp>[regression 01 - interest pairs.xlsx]SEM!R283C8</stp>
        <tr r="H283" s="3"/>
      </tp>
      <tp t="e">
        <v>#N/A</v>
        <stp/>
        <stp>##V3_BDPV12</stp>
        <stp xml:space="preserve">XS1616411119_JP_REPO </stp>
        <stp>nxt_call_dt</stp>
        <stp>[regression 01 - interest pairs.xlsx]SEM!R245C8</stp>
        <tr r="H245" s="3"/>
      </tp>
      <tp t="e">
        <v>#N/A</v>
        <stp/>
        <stp>##V3_BDPV12</stp>
        <stp xml:space="preserve">XS1795406658_JP_REPO </stp>
        <stp>nxt_call_dt</stp>
        <stp>[regression 01 - interest pairs.xlsx]SEM!R291C8</stp>
        <tr r="H291" s="3"/>
      </tp>
      <tp t="e">
        <v>#N/A</v>
        <stp/>
        <stp>##V3_BDPV12</stp>
        <stp xml:space="preserve">DE000A2YNZY4_JP_REPO </stp>
        <stp>final_maturity</stp>
        <stp>[regression 01 - interest pairs.xlsx]SEM!R219C9</stp>
        <tr r="I219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directH!$B$6</c:f>
              <c:strCache>
                <c:ptCount val="1"/>
                <c:pt idx="0">
                  <c:v>BAYNGR 2 3/8 04/02/75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directH!$F$5:$IU$5</c:f>
              <c:numCache>
                <c:formatCode>dd\ mmm\ yy</c:formatCode>
                <c:ptCount val="250"/>
                <c:pt idx="0">
                  <c:v>43991</c:v>
                </c:pt>
                <c:pt idx="1">
                  <c:v>43990</c:v>
                </c:pt>
                <c:pt idx="2">
                  <c:v>43987</c:v>
                </c:pt>
                <c:pt idx="3">
                  <c:v>43986</c:v>
                </c:pt>
                <c:pt idx="4">
                  <c:v>43985</c:v>
                </c:pt>
                <c:pt idx="5">
                  <c:v>43984</c:v>
                </c:pt>
                <c:pt idx="6">
                  <c:v>43983</c:v>
                </c:pt>
                <c:pt idx="7">
                  <c:v>43980</c:v>
                </c:pt>
                <c:pt idx="8">
                  <c:v>43979</c:v>
                </c:pt>
                <c:pt idx="9">
                  <c:v>43978</c:v>
                </c:pt>
                <c:pt idx="10">
                  <c:v>43977</c:v>
                </c:pt>
                <c:pt idx="11">
                  <c:v>43973</c:v>
                </c:pt>
                <c:pt idx="12">
                  <c:v>43972</c:v>
                </c:pt>
                <c:pt idx="13">
                  <c:v>43971</c:v>
                </c:pt>
                <c:pt idx="14">
                  <c:v>43970</c:v>
                </c:pt>
                <c:pt idx="15">
                  <c:v>43969</c:v>
                </c:pt>
                <c:pt idx="16">
                  <c:v>43966</c:v>
                </c:pt>
                <c:pt idx="17">
                  <c:v>43965</c:v>
                </c:pt>
                <c:pt idx="18">
                  <c:v>43964</c:v>
                </c:pt>
                <c:pt idx="19">
                  <c:v>43963</c:v>
                </c:pt>
                <c:pt idx="20">
                  <c:v>43962</c:v>
                </c:pt>
                <c:pt idx="21">
                  <c:v>43958</c:v>
                </c:pt>
                <c:pt idx="22">
                  <c:v>43957</c:v>
                </c:pt>
                <c:pt idx="23">
                  <c:v>43956</c:v>
                </c:pt>
                <c:pt idx="24">
                  <c:v>43955</c:v>
                </c:pt>
                <c:pt idx="25">
                  <c:v>43952</c:v>
                </c:pt>
                <c:pt idx="26">
                  <c:v>43951</c:v>
                </c:pt>
                <c:pt idx="27">
                  <c:v>43950</c:v>
                </c:pt>
                <c:pt idx="28">
                  <c:v>43949</c:v>
                </c:pt>
                <c:pt idx="29">
                  <c:v>43948</c:v>
                </c:pt>
                <c:pt idx="30">
                  <c:v>43945</c:v>
                </c:pt>
                <c:pt idx="31">
                  <c:v>43944</c:v>
                </c:pt>
                <c:pt idx="32">
                  <c:v>43943</c:v>
                </c:pt>
                <c:pt idx="33">
                  <c:v>43942</c:v>
                </c:pt>
                <c:pt idx="34">
                  <c:v>43941</c:v>
                </c:pt>
                <c:pt idx="35">
                  <c:v>43938</c:v>
                </c:pt>
                <c:pt idx="36">
                  <c:v>43937</c:v>
                </c:pt>
                <c:pt idx="37">
                  <c:v>43936</c:v>
                </c:pt>
                <c:pt idx="38">
                  <c:v>43935</c:v>
                </c:pt>
                <c:pt idx="39">
                  <c:v>43930</c:v>
                </c:pt>
                <c:pt idx="40">
                  <c:v>43929</c:v>
                </c:pt>
                <c:pt idx="41">
                  <c:v>43928</c:v>
                </c:pt>
                <c:pt idx="42">
                  <c:v>43927</c:v>
                </c:pt>
                <c:pt idx="43">
                  <c:v>43924</c:v>
                </c:pt>
                <c:pt idx="44">
                  <c:v>43923</c:v>
                </c:pt>
                <c:pt idx="45">
                  <c:v>43922</c:v>
                </c:pt>
                <c:pt idx="46">
                  <c:v>43921</c:v>
                </c:pt>
                <c:pt idx="47">
                  <c:v>43920</c:v>
                </c:pt>
                <c:pt idx="48">
                  <c:v>43917</c:v>
                </c:pt>
                <c:pt idx="49">
                  <c:v>43916</c:v>
                </c:pt>
                <c:pt idx="50">
                  <c:v>43915</c:v>
                </c:pt>
                <c:pt idx="51">
                  <c:v>43914</c:v>
                </c:pt>
                <c:pt idx="52">
                  <c:v>43913</c:v>
                </c:pt>
                <c:pt idx="53">
                  <c:v>43910</c:v>
                </c:pt>
                <c:pt idx="54">
                  <c:v>43909</c:v>
                </c:pt>
                <c:pt idx="55">
                  <c:v>43908</c:v>
                </c:pt>
                <c:pt idx="56">
                  <c:v>43907</c:v>
                </c:pt>
                <c:pt idx="57">
                  <c:v>43906</c:v>
                </c:pt>
                <c:pt idx="58">
                  <c:v>43903</c:v>
                </c:pt>
                <c:pt idx="59">
                  <c:v>43902</c:v>
                </c:pt>
                <c:pt idx="60">
                  <c:v>43901</c:v>
                </c:pt>
                <c:pt idx="61">
                  <c:v>43900</c:v>
                </c:pt>
                <c:pt idx="62">
                  <c:v>43899</c:v>
                </c:pt>
                <c:pt idx="63">
                  <c:v>43896</c:v>
                </c:pt>
                <c:pt idx="64">
                  <c:v>43895</c:v>
                </c:pt>
                <c:pt idx="65">
                  <c:v>43894</c:v>
                </c:pt>
                <c:pt idx="66">
                  <c:v>43893</c:v>
                </c:pt>
                <c:pt idx="67">
                  <c:v>43892</c:v>
                </c:pt>
                <c:pt idx="68">
                  <c:v>43889</c:v>
                </c:pt>
                <c:pt idx="69">
                  <c:v>43888</c:v>
                </c:pt>
                <c:pt idx="70">
                  <c:v>43887</c:v>
                </c:pt>
                <c:pt idx="71">
                  <c:v>43886</c:v>
                </c:pt>
                <c:pt idx="72">
                  <c:v>43885</c:v>
                </c:pt>
                <c:pt idx="73">
                  <c:v>43882</c:v>
                </c:pt>
                <c:pt idx="74">
                  <c:v>43881</c:v>
                </c:pt>
                <c:pt idx="75">
                  <c:v>43880</c:v>
                </c:pt>
                <c:pt idx="76">
                  <c:v>43879</c:v>
                </c:pt>
                <c:pt idx="77">
                  <c:v>43878</c:v>
                </c:pt>
                <c:pt idx="78">
                  <c:v>43875</c:v>
                </c:pt>
                <c:pt idx="79">
                  <c:v>43874</c:v>
                </c:pt>
                <c:pt idx="80">
                  <c:v>43873</c:v>
                </c:pt>
                <c:pt idx="81">
                  <c:v>43872</c:v>
                </c:pt>
                <c:pt idx="82">
                  <c:v>43871</c:v>
                </c:pt>
                <c:pt idx="83">
                  <c:v>43868</c:v>
                </c:pt>
                <c:pt idx="84">
                  <c:v>43867</c:v>
                </c:pt>
                <c:pt idx="85">
                  <c:v>43866</c:v>
                </c:pt>
                <c:pt idx="86">
                  <c:v>43865</c:v>
                </c:pt>
                <c:pt idx="87">
                  <c:v>43864</c:v>
                </c:pt>
                <c:pt idx="88">
                  <c:v>43861</c:v>
                </c:pt>
                <c:pt idx="89">
                  <c:v>43860</c:v>
                </c:pt>
                <c:pt idx="90">
                  <c:v>43859</c:v>
                </c:pt>
                <c:pt idx="91">
                  <c:v>43858</c:v>
                </c:pt>
                <c:pt idx="92">
                  <c:v>43857</c:v>
                </c:pt>
                <c:pt idx="93">
                  <c:v>43854</c:v>
                </c:pt>
                <c:pt idx="94">
                  <c:v>43853</c:v>
                </c:pt>
                <c:pt idx="95">
                  <c:v>43852</c:v>
                </c:pt>
                <c:pt idx="96">
                  <c:v>43851</c:v>
                </c:pt>
                <c:pt idx="97">
                  <c:v>43850</c:v>
                </c:pt>
                <c:pt idx="98">
                  <c:v>43847</c:v>
                </c:pt>
                <c:pt idx="99">
                  <c:v>43846</c:v>
                </c:pt>
                <c:pt idx="100">
                  <c:v>43845</c:v>
                </c:pt>
                <c:pt idx="101">
                  <c:v>43844</c:v>
                </c:pt>
                <c:pt idx="102">
                  <c:v>43843</c:v>
                </c:pt>
                <c:pt idx="103">
                  <c:v>43840</c:v>
                </c:pt>
                <c:pt idx="104">
                  <c:v>43839</c:v>
                </c:pt>
                <c:pt idx="105">
                  <c:v>43838</c:v>
                </c:pt>
                <c:pt idx="106">
                  <c:v>43837</c:v>
                </c:pt>
                <c:pt idx="107">
                  <c:v>43836</c:v>
                </c:pt>
                <c:pt idx="108">
                  <c:v>43833</c:v>
                </c:pt>
                <c:pt idx="109">
                  <c:v>43832</c:v>
                </c:pt>
                <c:pt idx="110">
                  <c:v>43830</c:v>
                </c:pt>
                <c:pt idx="111">
                  <c:v>43829</c:v>
                </c:pt>
                <c:pt idx="112">
                  <c:v>43826</c:v>
                </c:pt>
                <c:pt idx="113">
                  <c:v>43823</c:v>
                </c:pt>
                <c:pt idx="114">
                  <c:v>43822</c:v>
                </c:pt>
                <c:pt idx="115">
                  <c:v>43819</c:v>
                </c:pt>
                <c:pt idx="116">
                  <c:v>43818</c:v>
                </c:pt>
                <c:pt idx="117">
                  <c:v>43817</c:v>
                </c:pt>
                <c:pt idx="118">
                  <c:v>43816</c:v>
                </c:pt>
                <c:pt idx="119">
                  <c:v>43815</c:v>
                </c:pt>
                <c:pt idx="120">
                  <c:v>43812</c:v>
                </c:pt>
                <c:pt idx="121">
                  <c:v>43811</c:v>
                </c:pt>
                <c:pt idx="122">
                  <c:v>43810</c:v>
                </c:pt>
                <c:pt idx="123">
                  <c:v>43809</c:v>
                </c:pt>
                <c:pt idx="124">
                  <c:v>43808</c:v>
                </c:pt>
                <c:pt idx="125">
                  <c:v>43805</c:v>
                </c:pt>
                <c:pt idx="126">
                  <c:v>43804</c:v>
                </c:pt>
                <c:pt idx="127">
                  <c:v>43803</c:v>
                </c:pt>
                <c:pt idx="128">
                  <c:v>43802</c:v>
                </c:pt>
                <c:pt idx="129">
                  <c:v>43801</c:v>
                </c:pt>
                <c:pt idx="130">
                  <c:v>43798</c:v>
                </c:pt>
                <c:pt idx="131">
                  <c:v>43797</c:v>
                </c:pt>
                <c:pt idx="132">
                  <c:v>43796</c:v>
                </c:pt>
                <c:pt idx="133">
                  <c:v>43795</c:v>
                </c:pt>
                <c:pt idx="134">
                  <c:v>43794</c:v>
                </c:pt>
                <c:pt idx="135">
                  <c:v>43791</c:v>
                </c:pt>
                <c:pt idx="136">
                  <c:v>43790</c:v>
                </c:pt>
                <c:pt idx="137">
                  <c:v>43789</c:v>
                </c:pt>
                <c:pt idx="138">
                  <c:v>43788</c:v>
                </c:pt>
                <c:pt idx="139">
                  <c:v>43787</c:v>
                </c:pt>
                <c:pt idx="140">
                  <c:v>43784</c:v>
                </c:pt>
                <c:pt idx="141">
                  <c:v>43783</c:v>
                </c:pt>
                <c:pt idx="142">
                  <c:v>43782</c:v>
                </c:pt>
                <c:pt idx="143">
                  <c:v>43781</c:v>
                </c:pt>
                <c:pt idx="144">
                  <c:v>43780</c:v>
                </c:pt>
                <c:pt idx="145">
                  <c:v>43777</c:v>
                </c:pt>
                <c:pt idx="146">
                  <c:v>43776</c:v>
                </c:pt>
                <c:pt idx="147">
                  <c:v>43775</c:v>
                </c:pt>
                <c:pt idx="148">
                  <c:v>43774</c:v>
                </c:pt>
                <c:pt idx="149">
                  <c:v>43773</c:v>
                </c:pt>
                <c:pt idx="150">
                  <c:v>43770</c:v>
                </c:pt>
                <c:pt idx="151">
                  <c:v>43769</c:v>
                </c:pt>
                <c:pt idx="152">
                  <c:v>43768</c:v>
                </c:pt>
                <c:pt idx="153">
                  <c:v>43767</c:v>
                </c:pt>
                <c:pt idx="154">
                  <c:v>43766</c:v>
                </c:pt>
                <c:pt idx="155">
                  <c:v>43763</c:v>
                </c:pt>
                <c:pt idx="156">
                  <c:v>43762</c:v>
                </c:pt>
                <c:pt idx="157">
                  <c:v>43761</c:v>
                </c:pt>
                <c:pt idx="158">
                  <c:v>43760</c:v>
                </c:pt>
                <c:pt idx="159">
                  <c:v>43759</c:v>
                </c:pt>
                <c:pt idx="160">
                  <c:v>43756</c:v>
                </c:pt>
                <c:pt idx="161">
                  <c:v>43755</c:v>
                </c:pt>
                <c:pt idx="162">
                  <c:v>43754</c:v>
                </c:pt>
                <c:pt idx="163">
                  <c:v>43753</c:v>
                </c:pt>
                <c:pt idx="164">
                  <c:v>43752</c:v>
                </c:pt>
                <c:pt idx="165">
                  <c:v>43749</c:v>
                </c:pt>
                <c:pt idx="166">
                  <c:v>43748</c:v>
                </c:pt>
                <c:pt idx="167">
                  <c:v>43747</c:v>
                </c:pt>
                <c:pt idx="168">
                  <c:v>43746</c:v>
                </c:pt>
                <c:pt idx="169">
                  <c:v>43745</c:v>
                </c:pt>
                <c:pt idx="170">
                  <c:v>43742</c:v>
                </c:pt>
                <c:pt idx="171">
                  <c:v>43741</c:v>
                </c:pt>
                <c:pt idx="172">
                  <c:v>43740</c:v>
                </c:pt>
                <c:pt idx="173">
                  <c:v>43739</c:v>
                </c:pt>
                <c:pt idx="174">
                  <c:v>43738</c:v>
                </c:pt>
                <c:pt idx="175">
                  <c:v>43735</c:v>
                </c:pt>
                <c:pt idx="176">
                  <c:v>43734</c:v>
                </c:pt>
                <c:pt idx="177">
                  <c:v>43733</c:v>
                </c:pt>
                <c:pt idx="178">
                  <c:v>43732</c:v>
                </c:pt>
                <c:pt idx="179">
                  <c:v>43731</c:v>
                </c:pt>
                <c:pt idx="180">
                  <c:v>43728</c:v>
                </c:pt>
                <c:pt idx="181">
                  <c:v>43727</c:v>
                </c:pt>
                <c:pt idx="182">
                  <c:v>43726</c:v>
                </c:pt>
                <c:pt idx="183">
                  <c:v>43725</c:v>
                </c:pt>
                <c:pt idx="184">
                  <c:v>43724</c:v>
                </c:pt>
                <c:pt idx="185">
                  <c:v>43721</c:v>
                </c:pt>
                <c:pt idx="186">
                  <c:v>43720</c:v>
                </c:pt>
                <c:pt idx="187">
                  <c:v>43719</c:v>
                </c:pt>
                <c:pt idx="188">
                  <c:v>43718</c:v>
                </c:pt>
                <c:pt idx="189">
                  <c:v>43717</c:v>
                </c:pt>
                <c:pt idx="190">
                  <c:v>43714</c:v>
                </c:pt>
                <c:pt idx="191">
                  <c:v>43713</c:v>
                </c:pt>
                <c:pt idx="192">
                  <c:v>43712</c:v>
                </c:pt>
                <c:pt idx="193">
                  <c:v>43711</c:v>
                </c:pt>
                <c:pt idx="194">
                  <c:v>43710</c:v>
                </c:pt>
                <c:pt idx="195">
                  <c:v>43707</c:v>
                </c:pt>
                <c:pt idx="196">
                  <c:v>43706</c:v>
                </c:pt>
                <c:pt idx="197">
                  <c:v>43705</c:v>
                </c:pt>
                <c:pt idx="198">
                  <c:v>43704</c:v>
                </c:pt>
                <c:pt idx="199">
                  <c:v>43700</c:v>
                </c:pt>
                <c:pt idx="200">
                  <c:v>43699</c:v>
                </c:pt>
                <c:pt idx="201">
                  <c:v>43698</c:v>
                </c:pt>
                <c:pt idx="202">
                  <c:v>43697</c:v>
                </c:pt>
                <c:pt idx="203">
                  <c:v>43696</c:v>
                </c:pt>
                <c:pt idx="204">
                  <c:v>43693</c:v>
                </c:pt>
                <c:pt idx="205">
                  <c:v>43692</c:v>
                </c:pt>
                <c:pt idx="206">
                  <c:v>43691</c:v>
                </c:pt>
                <c:pt idx="207">
                  <c:v>43690</c:v>
                </c:pt>
                <c:pt idx="208">
                  <c:v>43689</c:v>
                </c:pt>
                <c:pt idx="209">
                  <c:v>43686</c:v>
                </c:pt>
                <c:pt idx="210">
                  <c:v>43685</c:v>
                </c:pt>
                <c:pt idx="211">
                  <c:v>43684</c:v>
                </c:pt>
                <c:pt idx="212">
                  <c:v>43683</c:v>
                </c:pt>
                <c:pt idx="213">
                  <c:v>43682</c:v>
                </c:pt>
                <c:pt idx="214">
                  <c:v>43679</c:v>
                </c:pt>
                <c:pt idx="215">
                  <c:v>43678</c:v>
                </c:pt>
                <c:pt idx="216">
                  <c:v>43677</c:v>
                </c:pt>
                <c:pt idx="217">
                  <c:v>43676</c:v>
                </c:pt>
                <c:pt idx="218">
                  <c:v>43675</c:v>
                </c:pt>
                <c:pt idx="219">
                  <c:v>43672</c:v>
                </c:pt>
                <c:pt idx="220">
                  <c:v>43671</c:v>
                </c:pt>
                <c:pt idx="221">
                  <c:v>43670</c:v>
                </c:pt>
                <c:pt idx="222">
                  <c:v>43669</c:v>
                </c:pt>
                <c:pt idx="223">
                  <c:v>43668</c:v>
                </c:pt>
                <c:pt idx="224">
                  <c:v>43665</c:v>
                </c:pt>
                <c:pt idx="225">
                  <c:v>43664</c:v>
                </c:pt>
                <c:pt idx="226">
                  <c:v>43663</c:v>
                </c:pt>
                <c:pt idx="227">
                  <c:v>43662</c:v>
                </c:pt>
                <c:pt idx="228">
                  <c:v>43661</c:v>
                </c:pt>
                <c:pt idx="229">
                  <c:v>43658</c:v>
                </c:pt>
                <c:pt idx="230">
                  <c:v>43657</c:v>
                </c:pt>
                <c:pt idx="231">
                  <c:v>43656</c:v>
                </c:pt>
                <c:pt idx="232">
                  <c:v>43655</c:v>
                </c:pt>
                <c:pt idx="233">
                  <c:v>43654</c:v>
                </c:pt>
                <c:pt idx="234">
                  <c:v>43651</c:v>
                </c:pt>
                <c:pt idx="235">
                  <c:v>43650</c:v>
                </c:pt>
                <c:pt idx="236">
                  <c:v>43649</c:v>
                </c:pt>
                <c:pt idx="237">
                  <c:v>43648</c:v>
                </c:pt>
                <c:pt idx="238">
                  <c:v>43647</c:v>
                </c:pt>
                <c:pt idx="239">
                  <c:v>43644</c:v>
                </c:pt>
                <c:pt idx="240">
                  <c:v>43643</c:v>
                </c:pt>
                <c:pt idx="241">
                  <c:v>43642</c:v>
                </c:pt>
                <c:pt idx="242">
                  <c:v>43641</c:v>
                </c:pt>
                <c:pt idx="243">
                  <c:v>43640</c:v>
                </c:pt>
                <c:pt idx="244">
                  <c:v>43637</c:v>
                </c:pt>
                <c:pt idx="245">
                  <c:v>43636</c:v>
                </c:pt>
                <c:pt idx="246">
                  <c:v>43635</c:v>
                </c:pt>
                <c:pt idx="247">
                  <c:v>43634</c:v>
                </c:pt>
                <c:pt idx="248">
                  <c:v>43633</c:v>
                </c:pt>
                <c:pt idx="249">
                  <c:v>43630</c:v>
                </c:pt>
              </c:numCache>
            </c:numRef>
          </c:cat>
          <c:val>
            <c:numRef>
              <c:f>directH!$F$6:$IU$6</c:f>
              <c:numCache>
                <c:formatCode>0</c:formatCode>
                <c:ptCount val="250"/>
                <c:pt idx="0">
                  <c:v>210.559</c:v>
                </c:pt>
                <c:pt idx="1">
                  <c:v>219.37100000000001</c:v>
                </c:pt>
                <c:pt idx="2">
                  <c:v>246.18299999999999</c:v>
                </c:pt>
                <c:pt idx="3">
                  <c:v>256.71600000000001</c:v>
                </c:pt>
                <c:pt idx="4">
                  <c:v>272.27499999999998</c:v>
                </c:pt>
                <c:pt idx="5">
                  <c:v>267.85199999999998</c:v>
                </c:pt>
                <c:pt idx="6">
                  <c:v>257.04199999999997</c:v>
                </c:pt>
                <c:pt idx="7">
                  <c:v>240.482</c:v>
                </c:pt>
                <c:pt idx="8">
                  <c:v>232.91</c:v>
                </c:pt>
                <c:pt idx="9">
                  <c:v>254.83</c:v>
                </c:pt>
                <c:pt idx="10">
                  <c:v>300.267</c:v>
                </c:pt>
                <c:pt idx="11">
                  <c:v>298.35899999999998</c:v>
                </c:pt>
                <c:pt idx="12">
                  <c:v>298.255</c:v>
                </c:pt>
                <c:pt idx="13">
                  <c:v>307.791</c:v>
                </c:pt>
                <c:pt idx="14">
                  <c:v>327.01100000000002</c:v>
                </c:pt>
                <c:pt idx="15">
                  <c:v>351.91899999999998</c:v>
                </c:pt>
                <c:pt idx="16">
                  <c:v>353.26299999999998</c:v>
                </c:pt>
                <c:pt idx="17">
                  <c:v>350.63499999999999</c:v>
                </c:pt>
                <c:pt idx="18">
                  <c:v>336.47500000000002</c:v>
                </c:pt>
                <c:pt idx="19">
                  <c:v>325.52499999999998</c:v>
                </c:pt>
                <c:pt idx="20">
                  <c:v>317.738</c:v>
                </c:pt>
                <c:pt idx="21">
                  <c:v>323.58600000000001</c:v>
                </c:pt>
                <c:pt idx="22">
                  <c:v>316.70800000000003</c:v>
                </c:pt>
                <c:pt idx="23">
                  <c:v>315.71600000000001</c:v>
                </c:pt>
                <c:pt idx="24">
                  <c:v>317.83300000000003</c:v>
                </c:pt>
                <c:pt idx="25">
                  <c:v>319.32600000000002</c:v>
                </c:pt>
                <c:pt idx="26">
                  <c:v>278.65699999999998</c:v>
                </c:pt>
                <c:pt idx="27">
                  <c:v>271.99400000000003</c:v>
                </c:pt>
                <c:pt idx="28">
                  <c:v>262.995</c:v>
                </c:pt>
                <c:pt idx="29">
                  <c:v>257.68299999999999</c:v>
                </c:pt>
                <c:pt idx="30">
                  <c:v>279.137</c:v>
                </c:pt>
                <c:pt idx="31">
                  <c:v>283.76100000000002</c:v>
                </c:pt>
                <c:pt idx="32">
                  <c:v>292.27199999999999</c:v>
                </c:pt>
                <c:pt idx="33">
                  <c:v>292.36700000000002</c:v>
                </c:pt>
                <c:pt idx="34">
                  <c:v>288.05599999999998</c:v>
                </c:pt>
                <c:pt idx="35">
                  <c:v>287.60399999999998</c:v>
                </c:pt>
                <c:pt idx="36">
                  <c:v>290.32799999999997</c:v>
                </c:pt>
                <c:pt idx="37">
                  <c:v>281.70499999999998</c:v>
                </c:pt>
                <c:pt idx="38">
                  <c:v>292.03199999999998</c:v>
                </c:pt>
                <c:pt idx="39">
                  <c:v>358.81200000000001</c:v>
                </c:pt>
                <c:pt idx="40">
                  <c:v>412.85599999999999</c:v>
                </c:pt>
                <c:pt idx="41">
                  <c:v>442.75700000000001</c:v>
                </c:pt>
                <c:pt idx="42">
                  <c:v>482.68400000000003</c:v>
                </c:pt>
                <c:pt idx="43">
                  <c:v>504.66199999999998</c:v>
                </c:pt>
                <c:pt idx="44">
                  <c:v>503.327</c:v>
                </c:pt>
                <c:pt idx="45">
                  <c:v>521.22</c:v>
                </c:pt>
                <c:pt idx="46">
                  <c:v>541.88099999999997</c:v>
                </c:pt>
                <c:pt idx="47">
                  <c:v>552.37599999999998</c:v>
                </c:pt>
                <c:pt idx="48">
                  <c:v>566.16</c:v>
                </c:pt>
                <c:pt idx="49">
                  <c:v>607.97</c:v>
                </c:pt>
                <c:pt idx="50">
                  <c:v>653.34799999999996</c:v>
                </c:pt>
                <c:pt idx="51">
                  <c:v>795.06299999999999</c:v>
                </c:pt>
                <c:pt idx="52">
                  <c:v>824.846</c:v>
                </c:pt>
                <c:pt idx="53">
                  <c:v>807.84100000000001</c:v>
                </c:pt>
                <c:pt idx="54">
                  <c:v>856.12800000000004</c:v>
                </c:pt>
                <c:pt idx="55">
                  <c:v>832.47799999999995</c:v>
                </c:pt>
                <c:pt idx="56">
                  <c:v>623.19399999999996</c:v>
                </c:pt>
                <c:pt idx="57">
                  <c:v>472.62099999999998</c:v>
                </c:pt>
                <c:pt idx="58">
                  <c:v>384.55599999999998</c:v>
                </c:pt>
                <c:pt idx="59">
                  <c:v>369.12599999999998</c:v>
                </c:pt>
                <c:pt idx="60">
                  <c:v>305.47399999999999</c:v>
                </c:pt>
                <c:pt idx="61">
                  <c:v>294.65199999999999</c:v>
                </c:pt>
                <c:pt idx="62">
                  <c:v>310.10399999999998</c:v>
                </c:pt>
                <c:pt idx="63">
                  <c:v>248.417</c:v>
                </c:pt>
                <c:pt idx="64">
                  <c:v>210.72900000000001</c:v>
                </c:pt>
                <c:pt idx="65">
                  <c:v>201.98400000000001</c:v>
                </c:pt>
                <c:pt idx="66">
                  <c:v>209.92500000000001</c:v>
                </c:pt>
                <c:pt idx="67">
                  <c:v>232.65600000000001</c:v>
                </c:pt>
                <c:pt idx="68">
                  <c:v>235.261</c:v>
                </c:pt>
                <c:pt idx="69">
                  <c:v>208.715</c:v>
                </c:pt>
                <c:pt idx="70">
                  <c:v>186.899</c:v>
                </c:pt>
                <c:pt idx="71">
                  <c:v>181.55099999999999</c:v>
                </c:pt>
                <c:pt idx="72">
                  <c:v>172.51300000000001</c:v>
                </c:pt>
                <c:pt idx="73">
                  <c:v>153.82</c:v>
                </c:pt>
                <c:pt idx="74">
                  <c:v>156.20099999999999</c:v>
                </c:pt>
                <c:pt idx="75">
                  <c:v>159.886</c:v>
                </c:pt>
                <c:pt idx="76">
                  <c:v>163.63999999999999</c:v>
                </c:pt>
                <c:pt idx="77">
                  <c:v>165.48099999999999</c:v>
                </c:pt>
                <c:pt idx="78">
                  <c:v>163.88800000000001</c:v>
                </c:pt>
                <c:pt idx="79">
                  <c:v>162.78700000000001</c:v>
                </c:pt>
                <c:pt idx="80">
                  <c:v>161.85900000000001</c:v>
                </c:pt>
                <c:pt idx="81">
                  <c:v>162.97800000000001</c:v>
                </c:pt>
                <c:pt idx="82">
                  <c:v>164.89</c:v>
                </c:pt>
                <c:pt idx="83">
                  <c:v>164.34200000000001</c:v>
                </c:pt>
                <c:pt idx="84">
                  <c:v>161.363</c:v>
                </c:pt>
                <c:pt idx="85">
                  <c:v>164.38300000000001</c:v>
                </c:pt>
                <c:pt idx="86">
                  <c:v>167.51499999999999</c:v>
                </c:pt>
                <c:pt idx="87">
                  <c:v>173.68</c:v>
                </c:pt>
                <c:pt idx="88">
                  <c:v>172.71600000000001</c:v>
                </c:pt>
                <c:pt idx="89">
                  <c:v>171.292</c:v>
                </c:pt>
                <c:pt idx="90">
                  <c:v>167.22</c:v>
                </c:pt>
                <c:pt idx="91">
                  <c:v>167.37200000000001</c:v>
                </c:pt>
                <c:pt idx="92">
                  <c:v>168.137</c:v>
                </c:pt>
                <c:pt idx="93">
                  <c:v>153.846</c:v>
                </c:pt>
                <c:pt idx="94">
                  <c:v>157.52099999999999</c:v>
                </c:pt>
                <c:pt idx="95">
                  <c:v>151.77500000000001</c:v>
                </c:pt>
                <c:pt idx="96">
                  <c:v>149.791</c:v>
                </c:pt>
                <c:pt idx="97">
                  <c:v>149.05199999999999</c:v>
                </c:pt>
                <c:pt idx="98">
                  <c:v>151.46199999999999</c:v>
                </c:pt>
                <c:pt idx="99">
                  <c:v>159.786</c:v>
                </c:pt>
                <c:pt idx="100">
                  <c:v>168.62200000000001</c:v>
                </c:pt>
                <c:pt idx="101">
                  <c:v>171.858</c:v>
                </c:pt>
                <c:pt idx="102">
                  <c:v>174.214</c:v>
                </c:pt>
                <c:pt idx="103">
                  <c:v>177.167</c:v>
                </c:pt>
                <c:pt idx="104">
                  <c:v>181.32599999999999</c:v>
                </c:pt>
                <c:pt idx="105">
                  <c:v>184.13900000000001</c:v>
                </c:pt>
                <c:pt idx="106">
                  <c:v>169.98599999999999</c:v>
                </c:pt>
                <c:pt idx="107">
                  <c:v>166.54599999999999</c:v>
                </c:pt>
                <c:pt idx="108">
                  <c:v>165.244</c:v>
                </c:pt>
                <c:pt idx="109">
                  <c:v>162.209</c:v>
                </c:pt>
                <c:pt idx="110">
                  <c:v>160.28399999999999</c:v>
                </c:pt>
                <c:pt idx="111">
                  <c:v>160.261</c:v>
                </c:pt>
                <c:pt idx="112">
                  <c:v>161.17400000000001</c:v>
                </c:pt>
                <c:pt idx="113">
                  <c:v>161.69499999999999</c:v>
                </c:pt>
                <c:pt idx="114">
                  <c:v>161.69</c:v>
                </c:pt>
                <c:pt idx="115">
                  <c:v>165.94499999999999</c:v>
                </c:pt>
                <c:pt idx="116">
                  <c:v>167.41900000000001</c:v>
                </c:pt>
                <c:pt idx="117">
                  <c:v>168.08600000000001</c:v>
                </c:pt>
                <c:pt idx="118">
                  <c:v>170.535</c:v>
                </c:pt>
                <c:pt idx="119">
                  <c:v>170.08199999999999</c:v>
                </c:pt>
                <c:pt idx="120">
                  <c:v>170.23</c:v>
                </c:pt>
                <c:pt idx="121">
                  <c:v>178.767</c:v>
                </c:pt>
                <c:pt idx="122">
                  <c:v>179.11699999999999</c:v>
                </c:pt>
                <c:pt idx="123">
                  <c:v>179.34200000000001</c:v>
                </c:pt>
                <c:pt idx="124">
                  <c:v>180.03399999999999</c:v>
                </c:pt>
                <c:pt idx="125">
                  <c:v>186.285</c:v>
                </c:pt>
                <c:pt idx="126">
                  <c:v>191.41300000000001</c:v>
                </c:pt>
                <c:pt idx="127">
                  <c:v>196.75299999999999</c:v>
                </c:pt>
                <c:pt idx="128">
                  <c:v>196.46899999999999</c:v>
                </c:pt>
                <c:pt idx="129">
                  <c:v>191.61600000000001</c:v>
                </c:pt>
                <c:pt idx="130">
                  <c:v>194.94300000000001</c:v>
                </c:pt>
                <c:pt idx="131">
                  <c:v>197.19300000000001</c:v>
                </c:pt>
                <c:pt idx="132">
                  <c:v>192.999</c:v>
                </c:pt>
                <c:pt idx="133">
                  <c:v>191.66399999999999</c:v>
                </c:pt>
                <c:pt idx="134">
                  <c:v>198.529</c:v>
                </c:pt>
                <c:pt idx="135">
                  <c:v>206.95699999999999</c:v>
                </c:pt>
                <c:pt idx="136">
                  <c:v>212.45500000000001</c:v>
                </c:pt>
                <c:pt idx="137">
                  <c:v>213.083</c:v>
                </c:pt>
                <c:pt idx="138">
                  <c:v>206.00399999999999</c:v>
                </c:pt>
                <c:pt idx="139">
                  <c:v>201.34100000000001</c:v>
                </c:pt>
                <c:pt idx="140">
                  <c:v>200.33500000000001</c:v>
                </c:pt>
                <c:pt idx="141">
                  <c:v>198.83099999999999</c:v>
                </c:pt>
                <c:pt idx="142">
                  <c:v>196.97499999999999</c:v>
                </c:pt>
                <c:pt idx="143">
                  <c:v>192.72300000000001</c:v>
                </c:pt>
                <c:pt idx="144">
                  <c:v>191.447</c:v>
                </c:pt>
                <c:pt idx="145">
                  <c:v>183.12700000000001</c:v>
                </c:pt>
                <c:pt idx="146">
                  <c:v>180.46600000000001</c:v>
                </c:pt>
                <c:pt idx="147">
                  <c:v>187.13200000000001</c:v>
                </c:pt>
                <c:pt idx="148">
                  <c:v>180.36600000000001</c:v>
                </c:pt>
                <c:pt idx="149">
                  <c:v>188.05699999999999</c:v>
                </c:pt>
                <c:pt idx="150">
                  <c:v>200.19300000000001</c:v>
                </c:pt>
                <c:pt idx="151">
                  <c:v>201.565</c:v>
                </c:pt>
                <c:pt idx="152">
                  <c:v>204.55199999999999</c:v>
                </c:pt>
                <c:pt idx="153">
                  <c:v>197.53800000000001</c:v>
                </c:pt>
                <c:pt idx="154">
                  <c:v>194.79599999999999</c:v>
                </c:pt>
                <c:pt idx="155">
                  <c:v>202.536</c:v>
                </c:pt>
                <c:pt idx="156">
                  <c:v>206.81700000000001</c:v>
                </c:pt>
                <c:pt idx="157">
                  <c:v>208.86</c:v>
                </c:pt>
                <c:pt idx="158">
                  <c:v>209.453</c:v>
                </c:pt>
                <c:pt idx="159">
                  <c:v>212.89400000000001</c:v>
                </c:pt>
                <c:pt idx="160">
                  <c:v>216.214</c:v>
                </c:pt>
                <c:pt idx="161">
                  <c:v>216.57300000000001</c:v>
                </c:pt>
                <c:pt idx="162">
                  <c:v>217.40700000000001</c:v>
                </c:pt>
                <c:pt idx="163">
                  <c:v>216.703</c:v>
                </c:pt>
                <c:pt idx="164">
                  <c:v>220.71</c:v>
                </c:pt>
                <c:pt idx="165">
                  <c:v>221.42500000000001</c:v>
                </c:pt>
                <c:pt idx="166">
                  <c:v>229.46700000000001</c:v>
                </c:pt>
                <c:pt idx="167">
                  <c:v>234.262</c:v>
                </c:pt>
                <c:pt idx="168">
                  <c:v>236.137</c:v>
                </c:pt>
                <c:pt idx="169">
                  <c:v>233.816</c:v>
                </c:pt>
                <c:pt idx="170">
                  <c:v>238.68100000000001</c:v>
                </c:pt>
                <c:pt idx="171">
                  <c:v>240.03200000000001</c:v>
                </c:pt>
                <c:pt idx="172">
                  <c:v>233.11500000000001</c:v>
                </c:pt>
                <c:pt idx="173">
                  <c:v>228.56299999999999</c:v>
                </c:pt>
                <c:pt idx="174">
                  <c:v>241.75299999999999</c:v>
                </c:pt>
                <c:pt idx="175">
                  <c:v>242.761</c:v>
                </c:pt>
                <c:pt idx="176">
                  <c:v>252.51</c:v>
                </c:pt>
                <c:pt idx="177">
                  <c:v>254.68199999999999</c:v>
                </c:pt>
                <c:pt idx="178">
                  <c:v>249.20699999999999</c:v>
                </c:pt>
                <c:pt idx="179">
                  <c:v>248.751</c:v>
                </c:pt>
                <c:pt idx="180">
                  <c:v>244.49799999999999</c:v>
                </c:pt>
                <c:pt idx="181">
                  <c:v>250.35900000000001</c:v>
                </c:pt>
                <c:pt idx="182">
                  <c:v>250.215</c:v>
                </c:pt>
                <c:pt idx="183">
                  <c:v>240.36099999999999</c:v>
                </c:pt>
                <c:pt idx="184">
                  <c:v>233.12799999999999</c:v>
                </c:pt>
                <c:pt idx="185">
                  <c:v>229.643</c:v>
                </c:pt>
                <c:pt idx="186">
                  <c:v>229.07599999999999</c:v>
                </c:pt>
                <c:pt idx="187">
                  <c:v>259.66800000000001</c:v>
                </c:pt>
                <c:pt idx="188">
                  <c:v>255.345</c:v>
                </c:pt>
                <c:pt idx="189">
                  <c:v>245.1</c:v>
                </c:pt>
                <c:pt idx="190">
                  <c:v>237.14500000000001</c:v>
                </c:pt>
                <c:pt idx="191">
                  <c:v>235.42400000000001</c:v>
                </c:pt>
                <c:pt idx="192">
                  <c:v>240.28</c:v>
                </c:pt>
                <c:pt idx="193">
                  <c:v>237.77199999999999</c:v>
                </c:pt>
                <c:pt idx="194">
                  <c:v>235.803</c:v>
                </c:pt>
                <c:pt idx="195">
                  <c:v>233.42400000000001</c:v>
                </c:pt>
                <c:pt idx="196">
                  <c:v>233.386</c:v>
                </c:pt>
                <c:pt idx="197">
                  <c:v>234.11199999999999</c:v>
                </c:pt>
                <c:pt idx="198">
                  <c:v>228.06700000000001</c:v>
                </c:pt>
                <c:pt idx="199">
                  <c:v>230.03800000000001</c:v>
                </c:pt>
                <c:pt idx="200">
                  <c:v>227.17400000000001</c:v>
                </c:pt>
                <c:pt idx="201">
                  <c:v>224.684</c:v>
                </c:pt>
                <c:pt idx="202">
                  <c:v>235.46600000000001</c:v>
                </c:pt>
                <c:pt idx="203">
                  <c:v>248.47399999999999</c:v>
                </c:pt>
                <c:pt idx="204">
                  <c:v>258.76100000000002</c:v>
                </c:pt>
                <c:pt idx="205">
                  <c:v>270.13400000000001</c:v>
                </c:pt>
                <c:pt idx="206">
                  <c:v>269.93200000000002</c:v>
                </c:pt>
                <c:pt idx="207">
                  <c:v>265.21699999999998</c:v>
                </c:pt>
                <c:pt idx="208">
                  <c:v>257.94099999999997</c:v>
                </c:pt>
                <c:pt idx="209">
                  <c:v>246.51499999999999</c:v>
                </c:pt>
                <c:pt idx="210">
                  <c:v>236.345</c:v>
                </c:pt>
                <c:pt idx="211">
                  <c:v>252.67</c:v>
                </c:pt>
                <c:pt idx="212">
                  <c:v>272.00400000000002</c:v>
                </c:pt>
                <c:pt idx="213">
                  <c:v>282.99599999999998</c:v>
                </c:pt>
                <c:pt idx="214">
                  <c:v>305.54199999999997</c:v>
                </c:pt>
                <c:pt idx="215">
                  <c:v>293.93799999999999</c:v>
                </c:pt>
                <c:pt idx="216">
                  <c:v>288.75700000000001</c:v>
                </c:pt>
                <c:pt idx="217">
                  <c:v>280.923</c:v>
                </c:pt>
                <c:pt idx="218">
                  <c:v>265.86200000000002</c:v>
                </c:pt>
                <c:pt idx="219">
                  <c:v>240.04499999999999</c:v>
                </c:pt>
                <c:pt idx="220">
                  <c:v>233.83600000000001</c:v>
                </c:pt>
                <c:pt idx="221">
                  <c:v>233.91900000000001</c:v>
                </c:pt>
                <c:pt idx="222">
                  <c:v>252.72900000000001</c:v>
                </c:pt>
                <c:pt idx="223">
                  <c:v>261.892</c:v>
                </c:pt>
                <c:pt idx="224">
                  <c:v>273.07299999999998</c:v>
                </c:pt>
                <c:pt idx="225">
                  <c:v>274.94799999999998</c:v>
                </c:pt>
                <c:pt idx="226">
                  <c:v>273.125</c:v>
                </c:pt>
                <c:pt idx="227">
                  <c:v>261.327</c:v>
                </c:pt>
                <c:pt idx="228">
                  <c:v>255.64099999999999</c:v>
                </c:pt>
                <c:pt idx="229">
                  <c:v>264.755</c:v>
                </c:pt>
                <c:pt idx="230">
                  <c:v>263.43200000000002</c:v>
                </c:pt>
                <c:pt idx="231">
                  <c:v>261.55700000000002</c:v>
                </c:pt>
                <c:pt idx="232">
                  <c:v>267.899</c:v>
                </c:pt>
                <c:pt idx="233">
                  <c:v>272.30900000000003</c:v>
                </c:pt>
                <c:pt idx="234">
                  <c:v>252.49199999999999</c:v>
                </c:pt>
                <c:pt idx="235">
                  <c:v>236.21700000000001</c:v>
                </c:pt>
                <c:pt idx="236">
                  <c:v>232.33099999999999</c:v>
                </c:pt>
                <c:pt idx="237">
                  <c:v>239.964</c:v>
                </c:pt>
                <c:pt idx="238">
                  <c:v>256.274</c:v>
                </c:pt>
                <c:pt idx="239">
                  <c:v>257.46699999999998</c:v>
                </c:pt>
                <c:pt idx="240">
                  <c:v>267.42500000000001</c:v>
                </c:pt>
                <c:pt idx="241">
                  <c:v>282.49</c:v>
                </c:pt>
                <c:pt idx="242">
                  <c:v>322.11099999999999</c:v>
                </c:pt>
                <c:pt idx="243">
                  <c:v>326.262</c:v>
                </c:pt>
                <c:pt idx="244">
                  <c:v>326.35700000000003</c:v>
                </c:pt>
                <c:pt idx="245">
                  <c:v>327.22300000000001</c:v>
                </c:pt>
                <c:pt idx="246">
                  <c:v>320.57499999999999</c:v>
                </c:pt>
                <c:pt idx="247">
                  <c:v>322.07499999999999</c:v>
                </c:pt>
                <c:pt idx="248">
                  <c:v>331.76900000000001</c:v>
                </c:pt>
                <c:pt idx="249">
                  <c:v>338.04899999999998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F-49E6-9F1B-069E00EEF230}"/>
            </c:ext>
          </c:extLst>
        </c:ser>
        <c:ser>
          <c:idx val="1"/>
          <c:order val="1"/>
          <c:tx>
            <c:strRef>
              <c:f>directH!$B$7</c:f>
              <c:strCache>
                <c:ptCount val="1"/>
                <c:pt idx="0">
                  <c:v>SOLBBB 4 1/4 PERP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directH!$F$7:$IU$7</c:f>
              <c:numCache>
                <c:formatCode>0</c:formatCode>
                <c:ptCount val="250"/>
                <c:pt idx="0">
                  <c:v>272.53300000000002</c:v>
                </c:pt>
                <c:pt idx="1">
                  <c:v>288.089</c:v>
                </c:pt>
                <c:pt idx="2">
                  <c:v>332.66500000000002</c:v>
                </c:pt>
                <c:pt idx="3">
                  <c:v>358.24799999999999</c:v>
                </c:pt>
                <c:pt idx="4">
                  <c:v>387.72899999999998</c:v>
                </c:pt>
                <c:pt idx="5">
                  <c:v>390.82299999999998</c:v>
                </c:pt>
                <c:pt idx="6">
                  <c:v>390.72</c:v>
                </c:pt>
                <c:pt idx="7">
                  <c:v>381.863</c:v>
                </c:pt>
                <c:pt idx="8">
                  <c:v>382.92700000000002</c:v>
                </c:pt>
                <c:pt idx="9">
                  <c:v>408.89800000000002</c:v>
                </c:pt>
                <c:pt idx="10">
                  <c:v>443.06700000000001</c:v>
                </c:pt>
                <c:pt idx="11">
                  <c:v>428.108</c:v>
                </c:pt>
                <c:pt idx="12">
                  <c:v>428.19900000000001</c:v>
                </c:pt>
                <c:pt idx="13">
                  <c:v>430.90800000000002</c:v>
                </c:pt>
                <c:pt idx="14">
                  <c:v>438.46600000000001</c:v>
                </c:pt>
                <c:pt idx="15">
                  <c:v>444.75799999999998</c:v>
                </c:pt>
                <c:pt idx="16">
                  <c:v>446.90499999999997</c:v>
                </c:pt>
                <c:pt idx="17">
                  <c:v>446.75400000000002</c:v>
                </c:pt>
                <c:pt idx="18">
                  <c:v>435.62700000000001</c:v>
                </c:pt>
                <c:pt idx="19">
                  <c:v>423.55500000000001</c:v>
                </c:pt>
                <c:pt idx="20">
                  <c:v>422.09899999999999</c:v>
                </c:pt>
                <c:pt idx="21">
                  <c:v>462.61099999999999</c:v>
                </c:pt>
                <c:pt idx="22">
                  <c:v>421.12799999999999</c:v>
                </c:pt>
                <c:pt idx="23">
                  <c:v>413.24799999999999</c:v>
                </c:pt>
                <c:pt idx="24">
                  <c:v>407.49700000000001</c:v>
                </c:pt>
                <c:pt idx="25">
                  <c:v>397.08499999999998</c:v>
                </c:pt>
                <c:pt idx="26">
                  <c:v>366.02499999999998</c:v>
                </c:pt>
                <c:pt idx="27">
                  <c:v>361.03500000000003</c:v>
                </c:pt>
                <c:pt idx="28">
                  <c:v>353.16399999999999</c:v>
                </c:pt>
                <c:pt idx="29">
                  <c:v>352.43</c:v>
                </c:pt>
                <c:pt idx="30">
                  <c:v>362.95800000000003</c:v>
                </c:pt>
                <c:pt idx="31">
                  <c:v>369.28399999999999</c:v>
                </c:pt>
                <c:pt idx="32">
                  <c:v>376.83800000000002</c:v>
                </c:pt>
                <c:pt idx="33">
                  <c:v>376.45100000000002</c:v>
                </c:pt>
                <c:pt idx="34">
                  <c:v>369.75299999999999</c:v>
                </c:pt>
                <c:pt idx="35">
                  <c:v>369.68</c:v>
                </c:pt>
                <c:pt idx="36">
                  <c:v>368.71100000000001</c:v>
                </c:pt>
                <c:pt idx="37">
                  <c:v>364.78300000000002</c:v>
                </c:pt>
                <c:pt idx="38">
                  <c:v>373.03300000000002</c:v>
                </c:pt>
                <c:pt idx="39">
                  <c:v>417.31700000000001</c:v>
                </c:pt>
                <c:pt idx="40">
                  <c:v>448.75400000000002</c:v>
                </c:pt>
                <c:pt idx="41">
                  <c:v>463.33800000000002</c:v>
                </c:pt>
                <c:pt idx="42">
                  <c:v>478.68299999999999</c:v>
                </c:pt>
                <c:pt idx="43">
                  <c:v>480.91699999999997</c:v>
                </c:pt>
                <c:pt idx="44">
                  <c:v>475.03399999999999</c:v>
                </c:pt>
                <c:pt idx="45">
                  <c:v>475.04700000000003</c:v>
                </c:pt>
                <c:pt idx="46">
                  <c:v>471.57100000000003</c:v>
                </c:pt>
                <c:pt idx="47">
                  <c:v>469.02100000000002</c:v>
                </c:pt>
                <c:pt idx="48">
                  <c:v>465.70400000000001</c:v>
                </c:pt>
                <c:pt idx="49">
                  <c:v>465.714</c:v>
                </c:pt>
                <c:pt idx="50">
                  <c:v>456.649</c:v>
                </c:pt>
                <c:pt idx="51">
                  <c:v>475.65800000000002</c:v>
                </c:pt>
                <c:pt idx="52">
                  <c:v>478.35700000000003</c:v>
                </c:pt>
                <c:pt idx="53">
                  <c:v>467.96800000000002</c:v>
                </c:pt>
                <c:pt idx="54">
                  <c:v>470.44400000000002</c:v>
                </c:pt>
                <c:pt idx="55">
                  <c:v>473.96899999999999</c:v>
                </c:pt>
                <c:pt idx="56">
                  <c:v>418.15100000000001</c:v>
                </c:pt>
                <c:pt idx="57">
                  <c:v>374.95600000000002</c:v>
                </c:pt>
                <c:pt idx="58">
                  <c:v>326.839</c:v>
                </c:pt>
                <c:pt idx="59">
                  <c:v>319.28100000000001</c:v>
                </c:pt>
                <c:pt idx="60">
                  <c:v>280.96699999999998</c:v>
                </c:pt>
                <c:pt idx="61">
                  <c:v>275.42200000000003</c:v>
                </c:pt>
                <c:pt idx="62">
                  <c:v>281.34399999999999</c:v>
                </c:pt>
                <c:pt idx="63">
                  <c:v>228.50899999999999</c:v>
                </c:pt>
                <c:pt idx="64">
                  <c:v>211.333</c:v>
                </c:pt>
                <c:pt idx="65">
                  <c:v>204.57</c:v>
                </c:pt>
                <c:pt idx="66">
                  <c:v>207.86699999999999</c:v>
                </c:pt>
                <c:pt idx="67">
                  <c:v>215.197</c:v>
                </c:pt>
                <c:pt idx="68">
                  <c:v>209.846</c:v>
                </c:pt>
                <c:pt idx="69">
                  <c:v>192.637</c:v>
                </c:pt>
                <c:pt idx="70">
                  <c:v>180.64599999999999</c:v>
                </c:pt>
                <c:pt idx="71">
                  <c:v>175.38300000000001</c:v>
                </c:pt>
                <c:pt idx="72">
                  <c:v>169.25399999999999</c:v>
                </c:pt>
                <c:pt idx="73">
                  <c:v>158.00800000000001</c:v>
                </c:pt>
                <c:pt idx="74">
                  <c:v>159.696</c:v>
                </c:pt>
                <c:pt idx="75">
                  <c:v>160.61500000000001</c:v>
                </c:pt>
                <c:pt idx="76">
                  <c:v>161.291</c:v>
                </c:pt>
                <c:pt idx="77">
                  <c:v>160.98699999999999</c:v>
                </c:pt>
                <c:pt idx="78">
                  <c:v>162.41</c:v>
                </c:pt>
                <c:pt idx="79">
                  <c:v>161.98599999999999</c:v>
                </c:pt>
                <c:pt idx="80">
                  <c:v>162.21</c:v>
                </c:pt>
                <c:pt idx="81">
                  <c:v>163.54300000000001</c:v>
                </c:pt>
                <c:pt idx="82">
                  <c:v>165.59899999999999</c:v>
                </c:pt>
                <c:pt idx="83">
                  <c:v>162.08799999999999</c:v>
                </c:pt>
                <c:pt idx="84">
                  <c:v>159.75399999999999</c:v>
                </c:pt>
                <c:pt idx="85">
                  <c:v>163.06</c:v>
                </c:pt>
                <c:pt idx="86">
                  <c:v>167.86500000000001</c:v>
                </c:pt>
                <c:pt idx="87">
                  <c:v>173.99600000000001</c:v>
                </c:pt>
                <c:pt idx="88">
                  <c:v>173.898</c:v>
                </c:pt>
                <c:pt idx="89">
                  <c:v>169.4</c:v>
                </c:pt>
                <c:pt idx="90">
                  <c:v>161.58600000000001</c:v>
                </c:pt>
                <c:pt idx="91">
                  <c:v>159.31100000000001</c:v>
                </c:pt>
                <c:pt idx="92">
                  <c:v>160.43600000000001</c:v>
                </c:pt>
                <c:pt idx="93">
                  <c:v>149.458</c:v>
                </c:pt>
                <c:pt idx="94">
                  <c:v>146.20099999999999</c:v>
                </c:pt>
                <c:pt idx="95">
                  <c:v>141.77600000000001</c:v>
                </c:pt>
                <c:pt idx="96">
                  <c:v>141.73400000000001</c:v>
                </c:pt>
                <c:pt idx="97">
                  <c:v>139.84</c:v>
                </c:pt>
                <c:pt idx="98">
                  <c:v>141.11799999999999</c:v>
                </c:pt>
                <c:pt idx="99">
                  <c:v>144.80500000000001</c:v>
                </c:pt>
                <c:pt idx="100">
                  <c:v>144.72300000000001</c:v>
                </c:pt>
                <c:pt idx="101">
                  <c:v>142.57300000000001</c:v>
                </c:pt>
                <c:pt idx="102">
                  <c:v>144.52799999999999</c:v>
                </c:pt>
                <c:pt idx="103">
                  <c:v>146.70500000000001</c:v>
                </c:pt>
                <c:pt idx="104">
                  <c:v>146.31100000000001</c:v>
                </c:pt>
                <c:pt idx="105">
                  <c:v>152.393</c:v>
                </c:pt>
                <c:pt idx="106">
                  <c:v>152.38200000000001</c:v>
                </c:pt>
                <c:pt idx="107">
                  <c:v>151.35</c:v>
                </c:pt>
                <c:pt idx="108">
                  <c:v>150.517</c:v>
                </c:pt>
                <c:pt idx="109">
                  <c:v>147.96100000000001</c:v>
                </c:pt>
                <c:pt idx="110">
                  <c:v>143.53100000000001</c:v>
                </c:pt>
                <c:pt idx="111">
                  <c:v>145.16800000000001</c:v>
                </c:pt>
                <c:pt idx="112">
                  <c:v>147.33500000000001</c:v>
                </c:pt>
                <c:pt idx="113">
                  <c:v>146.767</c:v>
                </c:pt>
                <c:pt idx="114">
                  <c:v>148.38399999999999</c:v>
                </c:pt>
                <c:pt idx="115">
                  <c:v>152.97</c:v>
                </c:pt>
                <c:pt idx="116">
                  <c:v>152.73699999999999</c:v>
                </c:pt>
                <c:pt idx="117">
                  <c:v>154.583</c:v>
                </c:pt>
                <c:pt idx="118">
                  <c:v>157.65799999999999</c:v>
                </c:pt>
                <c:pt idx="119">
                  <c:v>159.34800000000001</c:v>
                </c:pt>
                <c:pt idx="120">
                  <c:v>158.37</c:v>
                </c:pt>
                <c:pt idx="121">
                  <c:v>166.32</c:v>
                </c:pt>
                <c:pt idx="122">
                  <c:v>170.23599999999999</c:v>
                </c:pt>
                <c:pt idx="123">
                  <c:v>169.04300000000001</c:v>
                </c:pt>
                <c:pt idx="124">
                  <c:v>170.27600000000001</c:v>
                </c:pt>
                <c:pt idx="125">
                  <c:v>174.96899999999999</c:v>
                </c:pt>
                <c:pt idx="126">
                  <c:v>180.523</c:v>
                </c:pt>
                <c:pt idx="127">
                  <c:v>187.322</c:v>
                </c:pt>
                <c:pt idx="128">
                  <c:v>190.179</c:v>
                </c:pt>
                <c:pt idx="129">
                  <c:v>186.52799999999999</c:v>
                </c:pt>
                <c:pt idx="130">
                  <c:v>189.63300000000001</c:v>
                </c:pt>
                <c:pt idx="131">
                  <c:v>193.19200000000001</c:v>
                </c:pt>
                <c:pt idx="132">
                  <c:v>193.56899999999999</c:v>
                </c:pt>
                <c:pt idx="133">
                  <c:v>194.58</c:v>
                </c:pt>
                <c:pt idx="134">
                  <c:v>198.75700000000001</c:v>
                </c:pt>
                <c:pt idx="135">
                  <c:v>204.405</c:v>
                </c:pt>
                <c:pt idx="136">
                  <c:v>204.023</c:v>
                </c:pt>
                <c:pt idx="137">
                  <c:v>205.29400000000001</c:v>
                </c:pt>
                <c:pt idx="138">
                  <c:v>196.72900000000001</c:v>
                </c:pt>
                <c:pt idx="139">
                  <c:v>194.45099999999999</c:v>
                </c:pt>
                <c:pt idx="140">
                  <c:v>194</c:v>
                </c:pt>
                <c:pt idx="141">
                  <c:v>193.40899999999999</c:v>
                </c:pt>
                <c:pt idx="142">
                  <c:v>191.23699999999999</c:v>
                </c:pt>
                <c:pt idx="143">
                  <c:v>186.41800000000001</c:v>
                </c:pt>
                <c:pt idx="144">
                  <c:v>186.21</c:v>
                </c:pt>
                <c:pt idx="145">
                  <c:v>186.29300000000001</c:v>
                </c:pt>
                <c:pt idx="146">
                  <c:v>179.64699999999999</c:v>
                </c:pt>
                <c:pt idx="147">
                  <c:v>178.91800000000001</c:v>
                </c:pt>
                <c:pt idx="148">
                  <c:v>178.10400000000001</c:v>
                </c:pt>
                <c:pt idx="149">
                  <c:v>183.37799999999999</c:v>
                </c:pt>
                <c:pt idx="150">
                  <c:v>189.51300000000001</c:v>
                </c:pt>
                <c:pt idx="151">
                  <c:v>191.15100000000001</c:v>
                </c:pt>
                <c:pt idx="152">
                  <c:v>186.86</c:v>
                </c:pt>
                <c:pt idx="153">
                  <c:v>185.72800000000001</c:v>
                </c:pt>
                <c:pt idx="154">
                  <c:v>181.108</c:v>
                </c:pt>
                <c:pt idx="155">
                  <c:v>183.34700000000001</c:v>
                </c:pt>
                <c:pt idx="156">
                  <c:v>185.13200000000001</c:v>
                </c:pt>
                <c:pt idx="157">
                  <c:v>186.65799999999999</c:v>
                </c:pt>
                <c:pt idx="158">
                  <c:v>186.56100000000001</c:v>
                </c:pt>
                <c:pt idx="159">
                  <c:v>188.57499999999999</c:v>
                </c:pt>
                <c:pt idx="160">
                  <c:v>190.50399999999999</c:v>
                </c:pt>
                <c:pt idx="161">
                  <c:v>194.173</c:v>
                </c:pt>
                <c:pt idx="162">
                  <c:v>196.29300000000001</c:v>
                </c:pt>
                <c:pt idx="163">
                  <c:v>199.31700000000001</c:v>
                </c:pt>
                <c:pt idx="164">
                  <c:v>203.24299999999999</c:v>
                </c:pt>
                <c:pt idx="165">
                  <c:v>203.82400000000001</c:v>
                </c:pt>
                <c:pt idx="166">
                  <c:v>208.15100000000001</c:v>
                </c:pt>
                <c:pt idx="167">
                  <c:v>213.28800000000001</c:v>
                </c:pt>
                <c:pt idx="168">
                  <c:v>214.11</c:v>
                </c:pt>
                <c:pt idx="169">
                  <c:v>211.07</c:v>
                </c:pt>
                <c:pt idx="170">
                  <c:v>210.04</c:v>
                </c:pt>
                <c:pt idx="171">
                  <c:v>211.96</c:v>
                </c:pt>
                <c:pt idx="172">
                  <c:v>206.38399999999999</c:v>
                </c:pt>
                <c:pt idx="173">
                  <c:v>203.946</c:v>
                </c:pt>
                <c:pt idx="174">
                  <c:v>205.833</c:v>
                </c:pt>
                <c:pt idx="175">
                  <c:v>206.816</c:v>
                </c:pt>
                <c:pt idx="176">
                  <c:v>207.71199999999999</c:v>
                </c:pt>
                <c:pt idx="177">
                  <c:v>208.89</c:v>
                </c:pt>
                <c:pt idx="178">
                  <c:v>205.83699999999999</c:v>
                </c:pt>
                <c:pt idx="179">
                  <c:v>205.43299999999999</c:v>
                </c:pt>
                <c:pt idx="180">
                  <c:v>200.94</c:v>
                </c:pt>
                <c:pt idx="181">
                  <c:v>205.749</c:v>
                </c:pt>
                <c:pt idx="182">
                  <c:v>204.62799999999999</c:v>
                </c:pt>
                <c:pt idx="183">
                  <c:v>200.28200000000001</c:v>
                </c:pt>
                <c:pt idx="184">
                  <c:v>196.06200000000001</c:v>
                </c:pt>
                <c:pt idx="185">
                  <c:v>193.381</c:v>
                </c:pt>
                <c:pt idx="186">
                  <c:v>195.02500000000001</c:v>
                </c:pt>
                <c:pt idx="187">
                  <c:v>214.56899999999999</c:v>
                </c:pt>
                <c:pt idx="188">
                  <c:v>214.40100000000001</c:v>
                </c:pt>
                <c:pt idx="189">
                  <c:v>212.59200000000001</c:v>
                </c:pt>
                <c:pt idx="190">
                  <c:v>211.68100000000001</c:v>
                </c:pt>
                <c:pt idx="191">
                  <c:v>208.613</c:v>
                </c:pt>
                <c:pt idx="192">
                  <c:v>215.48400000000001</c:v>
                </c:pt>
                <c:pt idx="193">
                  <c:v>217.83600000000001</c:v>
                </c:pt>
                <c:pt idx="194">
                  <c:v>213.65899999999999</c:v>
                </c:pt>
                <c:pt idx="195">
                  <c:v>213.16200000000001</c:v>
                </c:pt>
                <c:pt idx="196">
                  <c:v>213.673</c:v>
                </c:pt>
                <c:pt idx="197">
                  <c:v>214.62100000000001</c:v>
                </c:pt>
                <c:pt idx="198">
                  <c:v>213.816</c:v>
                </c:pt>
                <c:pt idx="199">
                  <c:v>209.345</c:v>
                </c:pt>
                <c:pt idx="200">
                  <c:v>211.47800000000001</c:v>
                </c:pt>
                <c:pt idx="201">
                  <c:v>210.72900000000001</c:v>
                </c:pt>
                <c:pt idx="202">
                  <c:v>219.565</c:v>
                </c:pt>
                <c:pt idx="203">
                  <c:v>228.696</c:v>
                </c:pt>
                <c:pt idx="204">
                  <c:v>231.79</c:v>
                </c:pt>
                <c:pt idx="205">
                  <c:v>244.512</c:v>
                </c:pt>
                <c:pt idx="206">
                  <c:v>251.62100000000001</c:v>
                </c:pt>
                <c:pt idx="207">
                  <c:v>237.25899999999999</c:v>
                </c:pt>
                <c:pt idx="208">
                  <c:v>230.94900000000001</c:v>
                </c:pt>
                <c:pt idx="209">
                  <c:v>224.697</c:v>
                </c:pt>
                <c:pt idx="210">
                  <c:v>223.47300000000001</c:v>
                </c:pt>
                <c:pt idx="211">
                  <c:v>223.26300000000001</c:v>
                </c:pt>
                <c:pt idx="212">
                  <c:v>226.69900000000001</c:v>
                </c:pt>
                <c:pt idx="213">
                  <c:v>222.22</c:v>
                </c:pt>
                <c:pt idx="214">
                  <c:v>227.59899999999999</c:v>
                </c:pt>
                <c:pt idx="215">
                  <c:v>216.23400000000001</c:v>
                </c:pt>
                <c:pt idx="216">
                  <c:v>202.87799999999999</c:v>
                </c:pt>
                <c:pt idx="217">
                  <c:v>200.84899999999999</c:v>
                </c:pt>
                <c:pt idx="218">
                  <c:v>199.458</c:v>
                </c:pt>
                <c:pt idx="219">
                  <c:v>190.16300000000001</c:v>
                </c:pt>
                <c:pt idx="220">
                  <c:v>184.14699999999999</c:v>
                </c:pt>
                <c:pt idx="221">
                  <c:v>182.69</c:v>
                </c:pt>
                <c:pt idx="222">
                  <c:v>196.761</c:v>
                </c:pt>
                <c:pt idx="223">
                  <c:v>200.02699999999999</c:v>
                </c:pt>
                <c:pt idx="224">
                  <c:v>204.59399999999999</c:v>
                </c:pt>
                <c:pt idx="225">
                  <c:v>202.53399999999999</c:v>
                </c:pt>
                <c:pt idx="226">
                  <c:v>204.41900000000001</c:v>
                </c:pt>
                <c:pt idx="227">
                  <c:v>197.179</c:v>
                </c:pt>
                <c:pt idx="228">
                  <c:v>193.43600000000001</c:v>
                </c:pt>
                <c:pt idx="229">
                  <c:v>193.10499999999999</c:v>
                </c:pt>
                <c:pt idx="230">
                  <c:v>192.291</c:v>
                </c:pt>
                <c:pt idx="231">
                  <c:v>192.499</c:v>
                </c:pt>
                <c:pt idx="232">
                  <c:v>205.18299999999999</c:v>
                </c:pt>
                <c:pt idx="233">
                  <c:v>208.72800000000001</c:v>
                </c:pt>
                <c:pt idx="234">
                  <c:v>195.33</c:v>
                </c:pt>
                <c:pt idx="235">
                  <c:v>191.839</c:v>
                </c:pt>
                <c:pt idx="236">
                  <c:v>191.44900000000001</c:v>
                </c:pt>
                <c:pt idx="237">
                  <c:v>195.191</c:v>
                </c:pt>
                <c:pt idx="238">
                  <c:v>205.66900000000001</c:v>
                </c:pt>
                <c:pt idx="239">
                  <c:v>209.06700000000001</c:v>
                </c:pt>
                <c:pt idx="240">
                  <c:v>219.88900000000001</c:v>
                </c:pt>
                <c:pt idx="241">
                  <c:v>226.03200000000001</c:v>
                </c:pt>
                <c:pt idx="242">
                  <c:v>227.678</c:v>
                </c:pt>
                <c:pt idx="243">
                  <c:v>227.71600000000001</c:v>
                </c:pt>
                <c:pt idx="244">
                  <c:v>229.41200000000001</c:v>
                </c:pt>
                <c:pt idx="245">
                  <c:v>229.52500000000001</c:v>
                </c:pt>
                <c:pt idx="246">
                  <c:v>230.17500000000001</c:v>
                </c:pt>
                <c:pt idx="247">
                  <c:v>238.05</c:v>
                </c:pt>
                <c:pt idx="248">
                  <c:v>242.43299999999999</c:v>
                </c:pt>
                <c:pt idx="249">
                  <c:v>259.82600000000002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F-49E6-9F1B-069E00EEF230}"/>
            </c:ext>
          </c:extLst>
        </c:ser>
        <c:ser>
          <c:idx val="2"/>
          <c:order val="2"/>
          <c:tx>
            <c:strRef>
              <c:f>directH!$B$8</c:f>
              <c:strCache>
                <c:ptCount val="1"/>
                <c:pt idx="0">
                  <c:v>SOLBBB 5.425 PERP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directH!$F$8:$IT$8</c:f>
              <c:numCache>
                <c:formatCode>0</c:formatCode>
                <c:ptCount val="249"/>
                <c:pt idx="0">
                  <c:v>249.23500000000001</c:v>
                </c:pt>
                <c:pt idx="1">
                  <c:v>267.68299999999999</c:v>
                </c:pt>
                <c:pt idx="2">
                  <c:v>320.36700000000002</c:v>
                </c:pt>
                <c:pt idx="3">
                  <c:v>347.51499999999999</c:v>
                </c:pt>
                <c:pt idx="4">
                  <c:v>374.91899999999998</c:v>
                </c:pt>
                <c:pt idx="5">
                  <c:v>376.02499999999998</c:v>
                </c:pt>
                <c:pt idx="6">
                  <c:v>373.37099999999998</c:v>
                </c:pt>
                <c:pt idx="7">
                  <c:v>367.89699999999999</c:v>
                </c:pt>
                <c:pt idx="8">
                  <c:v>369.18400000000003</c:v>
                </c:pt>
                <c:pt idx="9">
                  <c:v>391.53399999999999</c:v>
                </c:pt>
                <c:pt idx="10">
                  <c:v>404.92500000000001</c:v>
                </c:pt>
                <c:pt idx="11">
                  <c:v>409.77699999999999</c:v>
                </c:pt>
                <c:pt idx="12">
                  <c:v>413.49599999999998</c:v>
                </c:pt>
                <c:pt idx="13">
                  <c:v>417.00700000000001</c:v>
                </c:pt>
                <c:pt idx="14">
                  <c:v>429.20699999999999</c:v>
                </c:pt>
                <c:pt idx="15">
                  <c:v>435.20800000000003</c:v>
                </c:pt>
                <c:pt idx="16">
                  <c:v>437.22500000000002</c:v>
                </c:pt>
                <c:pt idx="17">
                  <c:v>437.59100000000001</c:v>
                </c:pt>
                <c:pt idx="18">
                  <c:v>429.14</c:v>
                </c:pt>
                <c:pt idx="19">
                  <c:v>418.51499999999999</c:v>
                </c:pt>
                <c:pt idx="20">
                  <c:v>417.024</c:v>
                </c:pt>
                <c:pt idx="21">
                  <c:v>409.85399999999998</c:v>
                </c:pt>
                <c:pt idx="22">
                  <c:v>414.72899999999998</c:v>
                </c:pt>
                <c:pt idx="23">
                  <c:v>404.98899999999998</c:v>
                </c:pt>
                <c:pt idx="24">
                  <c:v>398.887</c:v>
                </c:pt>
                <c:pt idx="25">
                  <c:v>391.10500000000002</c:v>
                </c:pt>
                <c:pt idx="26">
                  <c:v>360.18099999999998</c:v>
                </c:pt>
                <c:pt idx="27">
                  <c:v>351.70800000000003</c:v>
                </c:pt>
                <c:pt idx="28">
                  <c:v>339.61200000000002</c:v>
                </c:pt>
                <c:pt idx="29">
                  <c:v>337.48099999999999</c:v>
                </c:pt>
                <c:pt idx="30">
                  <c:v>347.089</c:v>
                </c:pt>
                <c:pt idx="31">
                  <c:v>350.63299999999998</c:v>
                </c:pt>
                <c:pt idx="32">
                  <c:v>360.53199999999998</c:v>
                </c:pt>
                <c:pt idx="33">
                  <c:v>357.90600000000001</c:v>
                </c:pt>
                <c:pt idx="34">
                  <c:v>351.49700000000001</c:v>
                </c:pt>
                <c:pt idx="35">
                  <c:v>352.791</c:v>
                </c:pt>
                <c:pt idx="36">
                  <c:v>350.94099999999997</c:v>
                </c:pt>
                <c:pt idx="37">
                  <c:v>345.21</c:v>
                </c:pt>
                <c:pt idx="38">
                  <c:v>359.71</c:v>
                </c:pt>
                <c:pt idx="39">
                  <c:v>405.97199999999998</c:v>
                </c:pt>
                <c:pt idx="40">
                  <c:v>439.505</c:v>
                </c:pt>
                <c:pt idx="41">
                  <c:v>460.64800000000002</c:v>
                </c:pt>
                <c:pt idx="42">
                  <c:v>474.916</c:v>
                </c:pt>
                <c:pt idx="43">
                  <c:v>474.63099999999997</c:v>
                </c:pt>
                <c:pt idx="44">
                  <c:v>468.10399999999998</c:v>
                </c:pt>
                <c:pt idx="45">
                  <c:v>459.35599999999999</c:v>
                </c:pt>
                <c:pt idx="46">
                  <c:v>451.05200000000002</c:v>
                </c:pt>
                <c:pt idx="47">
                  <c:v>453.70299999999997</c:v>
                </c:pt>
                <c:pt idx="48">
                  <c:v>443.66399999999999</c:v>
                </c:pt>
                <c:pt idx="49">
                  <c:v>439.065</c:v>
                </c:pt>
                <c:pt idx="50">
                  <c:v>429.00200000000001</c:v>
                </c:pt>
                <c:pt idx="51">
                  <c:v>434.387</c:v>
                </c:pt>
                <c:pt idx="52">
                  <c:v>441.19099999999997</c:v>
                </c:pt>
                <c:pt idx="53">
                  <c:v>427.84899999999999</c:v>
                </c:pt>
                <c:pt idx="54">
                  <c:v>428.90199999999999</c:v>
                </c:pt>
                <c:pt idx="55">
                  <c:v>434.56799999999998</c:v>
                </c:pt>
                <c:pt idx="56">
                  <c:v>398.97</c:v>
                </c:pt>
                <c:pt idx="57">
                  <c:v>368.666</c:v>
                </c:pt>
                <c:pt idx="58">
                  <c:v>327.22899999999998</c:v>
                </c:pt>
                <c:pt idx="59">
                  <c:v>324.33100000000002</c:v>
                </c:pt>
                <c:pt idx="60">
                  <c:v>284.16800000000001</c:v>
                </c:pt>
                <c:pt idx="61">
                  <c:v>273.52100000000002</c:v>
                </c:pt>
                <c:pt idx="62">
                  <c:v>281.72800000000001</c:v>
                </c:pt>
                <c:pt idx="63">
                  <c:v>229.43899999999999</c:v>
                </c:pt>
                <c:pt idx="64">
                  <c:v>212.47200000000001</c:v>
                </c:pt>
                <c:pt idx="65">
                  <c:v>207.357</c:v>
                </c:pt>
                <c:pt idx="66">
                  <c:v>212.52</c:v>
                </c:pt>
                <c:pt idx="67">
                  <c:v>215.655</c:v>
                </c:pt>
                <c:pt idx="68">
                  <c:v>211.53700000000001</c:v>
                </c:pt>
                <c:pt idx="69">
                  <c:v>191.864</c:v>
                </c:pt>
                <c:pt idx="70">
                  <c:v>178.607</c:v>
                </c:pt>
                <c:pt idx="71">
                  <c:v>174.72200000000001</c:v>
                </c:pt>
                <c:pt idx="72">
                  <c:v>165.965</c:v>
                </c:pt>
                <c:pt idx="73">
                  <c:v>156.202</c:v>
                </c:pt>
                <c:pt idx="74">
                  <c:v>158.31899999999999</c:v>
                </c:pt>
                <c:pt idx="75">
                  <c:v>158.964</c:v>
                </c:pt>
                <c:pt idx="76">
                  <c:v>159.601</c:v>
                </c:pt>
                <c:pt idx="77">
                  <c:v>158.928</c:v>
                </c:pt>
                <c:pt idx="78">
                  <c:v>161.48599999999999</c:v>
                </c:pt>
                <c:pt idx="79">
                  <c:v>163.40299999999999</c:v>
                </c:pt>
                <c:pt idx="80">
                  <c:v>163.40600000000001</c:v>
                </c:pt>
                <c:pt idx="81">
                  <c:v>164.21100000000001</c:v>
                </c:pt>
                <c:pt idx="82">
                  <c:v>166.30600000000001</c:v>
                </c:pt>
                <c:pt idx="83">
                  <c:v>165.828</c:v>
                </c:pt>
                <c:pt idx="84">
                  <c:v>163.25899999999999</c:v>
                </c:pt>
                <c:pt idx="85">
                  <c:v>165.06200000000001</c:v>
                </c:pt>
                <c:pt idx="86">
                  <c:v>168.91900000000001</c:v>
                </c:pt>
                <c:pt idx="87">
                  <c:v>173.63300000000001</c:v>
                </c:pt>
                <c:pt idx="88">
                  <c:v>173.93</c:v>
                </c:pt>
                <c:pt idx="89">
                  <c:v>167.30199999999999</c:v>
                </c:pt>
                <c:pt idx="90">
                  <c:v>160.917</c:v>
                </c:pt>
                <c:pt idx="91">
                  <c:v>159.6</c:v>
                </c:pt>
                <c:pt idx="92">
                  <c:v>160.505</c:v>
                </c:pt>
                <c:pt idx="93">
                  <c:v>152.43700000000001</c:v>
                </c:pt>
                <c:pt idx="94">
                  <c:v>149.07</c:v>
                </c:pt>
                <c:pt idx="95">
                  <c:v>145.29</c:v>
                </c:pt>
                <c:pt idx="96">
                  <c:v>144.149</c:v>
                </c:pt>
                <c:pt idx="97">
                  <c:v>142.09899999999999</c:v>
                </c:pt>
                <c:pt idx="98">
                  <c:v>143.15199999999999</c:v>
                </c:pt>
                <c:pt idx="99">
                  <c:v>147.57300000000001</c:v>
                </c:pt>
                <c:pt idx="100">
                  <c:v>147.72800000000001</c:v>
                </c:pt>
                <c:pt idx="101">
                  <c:v>145.858</c:v>
                </c:pt>
                <c:pt idx="102">
                  <c:v>146.46600000000001</c:v>
                </c:pt>
                <c:pt idx="103">
                  <c:v>148.43799999999999</c:v>
                </c:pt>
                <c:pt idx="104">
                  <c:v>148.154</c:v>
                </c:pt>
                <c:pt idx="105">
                  <c:v>152.88800000000001</c:v>
                </c:pt>
                <c:pt idx="106">
                  <c:v>152.678</c:v>
                </c:pt>
                <c:pt idx="107">
                  <c:v>151.80699999999999</c:v>
                </c:pt>
                <c:pt idx="108">
                  <c:v>150.815</c:v>
                </c:pt>
                <c:pt idx="109">
                  <c:v>149.16</c:v>
                </c:pt>
                <c:pt idx="110">
                  <c:v>144.459</c:v>
                </c:pt>
                <c:pt idx="111">
                  <c:v>146.191</c:v>
                </c:pt>
                <c:pt idx="112">
                  <c:v>150.041</c:v>
                </c:pt>
                <c:pt idx="113">
                  <c:v>148.381</c:v>
                </c:pt>
                <c:pt idx="114">
                  <c:v>149.59100000000001</c:v>
                </c:pt>
                <c:pt idx="115">
                  <c:v>153.38499999999999</c:v>
                </c:pt>
                <c:pt idx="116">
                  <c:v>156.12700000000001</c:v>
                </c:pt>
                <c:pt idx="117">
                  <c:v>158.18899999999999</c:v>
                </c:pt>
                <c:pt idx="118">
                  <c:v>160.54900000000001</c:v>
                </c:pt>
                <c:pt idx="119">
                  <c:v>160.89099999999999</c:v>
                </c:pt>
                <c:pt idx="120">
                  <c:v>161.983</c:v>
                </c:pt>
                <c:pt idx="121">
                  <c:v>167.77500000000001</c:v>
                </c:pt>
                <c:pt idx="122">
                  <c:v>171.09200000000001</c:v>
                </c:pt>
                <c:pt idx="123">
                  <c:v>169.643</c:v>
                </c:pt>
                <c:pt idx="124">
                  <c:v>173.25800000000001</c:v>
                </c:pt>
                <c:pt idx="125">
                  <c:v>175.82499999999999</c:v>
                </c:pt>
                <c:pt idx="126">
                  <c:v>181.05799999999999</c:v>
                </c:pt>
                <c:pt idx="127">
                  <c:v>187.53299999999999</c:v>
                </c:pt>
                <c:pt idx="128">
                  <c:v>190.029</c:v>
                </c:pt>
                <c:pt idx="129">
                  <c:v>185.845</c:v>
                </c:pt>
                <c:pt idx="130">
                  <c:v>189.21799999999999</c:v>
                </c:pt>
                <c:pt idx="131">
                  <c:v>191.255</c:v>
                </c:pt>
                <c:pt idx="132">
                  <c:v>192.935</c:v>
                </c:pt>
                <c:pt idx="133">
                  <c:v>192.559</c:v>
                </c:pt>
                <c:pt idx="134">
                  <c:v>195.18199999999999</c:v>
                </c:pt>
                <c:pt idx="135">
                  <c:v>199.40899999999999</c:v>
                </c:pt>
                <c:pt idx="136">
                  <c:v>199.875</c:v>
                </c:pt>
                <c:pt idx="137">
                  <c:v>200.84200000000001</c:v>
                </c:pt>
                <c:pt idx="138">
                  <c:v>193.179</c:v>
                </c:pt>
                <c:pt idx="139">
                  <c:v>187.81700000000001</c:v>
                </c:pt>
                <c:pt idx="140">
                  <c:v>187.23099999999999</c:v>
                </c:pt>
                <c:pt idx="141">
                  <c:v>188.66399999999999</c:v>
                </c:pt>
                <c:pt idx="142">
                  <c:v>185.768</c:v>
                </c:pt>
                <c:pt idx="143">
                  <c:v>181.309</c:v>
                </c:pt>
                <c:pt idx="144">
                  <c:v>180.48500000000001</c:v>
                </c:pt>
                <c:pt idx="145">
                  <c:v>180.65700000000001</c:v>
                </c:pt>
                <c:pt idx="146">
                  <c:v>177.97300000000001</c:v>
                </c:pt>
                <c:pt idx="147">
                  <c:v>179.28200000000001</c:v>
                </c:pt>
                <c:pt idx="148">
                  <c:v>178.28700000000001</c:v>
                </c:pt>
                <c:pt idx="149">
                  <c:v>181.09899999999999</c:v>
                </c:pt>
                <c:pt idx="150">
                  <c:v>185.13</c:v>
                </c:pt>
                <c:pt idx="151">
                  <c:v>186.345</c:v>
                </c:pt>
                <c:pt idx="152">
                  <c:v>182.66300000000001</c:v>
                </c:pt>
                <c:pt idx="153">
                  <c:v>181.73500000000001</c:v>
                </c:pt>
                <c:pt idx="154">
                  <c:v>178.23599999999999</c:v>
                </c:pt>
                <c:pt idx="155">
                  <c:v>180.40299999999999</c:v>
                </c:pt>
                <c:pt idx="156">
                  <c:v>183.01</c:v>
                </c:pt>
                <c:pt idx="157">
                  <c:v>184.69200000000001</c:v>
                </c:pt>
                <c:pt idx="158">
                  <c:v>184.40899999999999</c:v>
                </c:pt>
                <c:pt idx="159">
                  <c:v>186.04</c:v>
                </c:pt>
                <c:pt idx="160">
                  <c:v>189.63900000000001</c:v>
                </c:pt>
                <c:pt idx="161">
                  <c:v>192.75</c:v>
                </c:pt>
                <c:pt idx="162">
                  <c:v>192.77600000000001</c:v>
                </c:pt>
                <c:pt idx="163">
                  <c:v>197.285</c:v>
                </c:pt>
                <c:pt idx="164">
                  <c:v>200.05199999999999</c:v>
                </c:pt>
                <c:pt idx="165">
                  <c:v>200.45400000000001</c:v>
                </c:pt>
                <c:pt idx="166">
                  <c:v>204.286</c:v>
                </c:pt>
                <c:pt idx="167">
                  <c:v>209.303</c:v>
                </c:pt>
                <c:pt idx="168">
                  <c:v>211.55699999999999</c:v>
                </c:pt>
                <c:pt idx="169">
                  <c:v>208.875</c:v>
                </c:pt>
                <c:pt idx="170">
                  <c:v>208.173</c:v>
                </c:pt>
                <c:pt idx="171">
                  <c:v>208.96899999999999</c:v>
                </c:pt>
                <c:pt idx="172">
                  <c:v>203.15199999999999</c:v>
                </c:pt>
                <c:pt idx="173">
                  <c:v>199.67</c:v>
                </c:pt>
                <c:pt idx="174">
                  <c:v>202.25899999999999</c:v>
                </c:pt>
                <c:pt idx="175">
                  <c:v>202.95400000000001</c:v>
                </c:pt>
                <c:pt idx="176">
                  <c:v>204.476</c:v>
                </c:pt>
                <c:pt idx="177">
                  <c:v>205.392</c:v>
                </c:pt>
                <c:pt idx="178">
                  <c:v>202.22200000000001</c:v>
                </c:pt>
                <c:pt idx="179">
                  <c:v>200.489</c:v>
                </c:pt>
                <c:pt idx="180">
                  <c:v>196.09700000000001</c:v>
                </c:pt>
                <c:pt idx="181">
                  <c:v>199.93199999999999</c:v>
                </c:pt>
                <c:pt idx="182">
                  <c:v>198.49799999999999</c:v>
                </c:pt>
                <c:pt idx="183">
                  <c:v>193.351</c:v>
                </c:pt>
                <c:pt idx="184">
                  <c:v>192.16300000000001</c:v>
                </c:pt>
                <c:pt idx="185">
                  <c:v>189.08699999999999</c:v>
                </c:pt>
                <c:pt idx="186">
                  <c:v>189.184</c:v>
                </c:pt>
                <c:pt idx="187">
                  <c:v>207.29599999999999</c:v>
                </c:pt>
                <c:pt idx="188">
                  <c:v>206.45599999999999</c:v>
                </c:pt>
                <c:pt idx="189">
                  <c:v>202.971</c:v>
                </c:pt>
                <c:pt idx="190">
                  <c:v>202.93299999999999</c:v>
                </c:pt>
                <c:pt idx="191">
                  <c:v>200.39500000000001</c:v>
                </c:pt>
                <c:pt idx="192">
                  <c:v>208.547</c:v>
                </c:pt>
                <c:pt idx="193">
                  <c:v>212.804</c:v>
                </c:pt>
                <c:pt idx="194">
                  <c:v>208.38499999999999</c:v>
                </c:pt>
                <c:pt idx="195">
                  <c:v>208.10300000000001</c:v>
                </c:pt>
                <c:pt idx="196">
                  <c:v>207.54400000000001</c:v>
                </c:pt>
                <c:pt idx="197">
                  <c:v>207.131</c:v>
                </c:pt>
                <c:pt idx="198">
                  <c:v>206.81800000000001</c:v>
                </c:pt>
                <c:pt idx="199">
                  <c:v>204.15600000000001</c:v>
                </c:pt>
                <c:pt idx="200">
                  <c:v>205.364</c:v>
                </c:pt>
                <c:pt idx="201">
                  <c:v>204.15899999999999</c:v>
                </c:pt>
                <c:pt idx="202">
                  <c:v>209.48099999999999</c:v>
                </c:pt>
                <c:pt idx="203">
                  <c:v>218.255</c:v>
                </c:pt>
                <c:pt idx="204">
                  <c:v>220.21199999999999</c:v>
                </c:pt>
                <c:pt idx="205">
                  <c:v>231.303</c:v>
                </c:pt>
                <c:pt idx="206">
                  <c:v>235.05600000000001</c:v>
                </c:pt>
                <c:pt idx="207">
                  <c:v>223.59800000000001</c:v>
                </c:pt>
                <c:pt idx="208">
                  <c:v>217.529</c:v>
                </c:pt>
                <c:pt idx="209">
                  <c:v>214.727</c:v>
                </c:pt>
                <c:pt idx="210">
                  <c:v>217.053</c:v>
                </c:pt>
                <c:pt idx="211">
                  <c:v>216.762</c:v>
                </c:pt>
                <c:pt idx="212">
                  <c:v>219.97200000000001</c:v>
                </c:pt>
                <c:pt idx="213">
                  <c:v>218.31899999999999</c:v>
                </c:pt>
                <c:pt idx="214">
                  <c:v>220.42599999999999</c:v>
                </c:pt>
                <c:pt idx="215">
                  <c:v>213.63200000000001</c:v>
                </c:pt>
                <c:pt idx="216">
                  <c:v>201.03399999999999</c:v>
                </c:pt>
                <c:pt idx="217">
                  <c:v>196.01300000000001</c:v>
                </c:pt>
                <c:pt idx="218">
                  <c:v>193.458</c:v>
                </c:pt>
                <c:pt idx="219">
                  <c:v>184.07599999999999</c:v>
                </c:pt>
                <c:pt idx="220">
                  <c:v>179.84200000000001</c:v>
                </c:pt>
                <c:pt idx="221">
                  <c:v>177.386</c:v>
                </c:pt>
                <c:pt idx="222">
                  <c:v>185.38200000000001</c:v>
                </c:pt>
                <c:pt idx="223">
                  <c:v>186.459</c:v>
                </c:pt>
                <c:pt idx="224">
                  <c:v>187.29</c:v>
                </c:pt>
                <c:pt idx="225">
                  <c:v>184.75200000000001</c:v>
                </c:pt>
                <c:pt idx="226">
                  <c:v>185.13800000000001</c:v>
                </c:pt>
                <c:pt idx="227">
                  <c:v>178.69300000000001</c:v>
                </c:pt>
                <c:pt idx="228">
                  <c:v>174.25299999999999</c:v>
                </c:pt>
                <c:pt idx="229">
                  <c:v>173.27600000000001</c:v>
                </c:pt>
                <c:pt idx="230">
                  <c:v>171.50399999999999</c:v>
                </c:pt>
                <c:pt idx="231">
                  <c:v>171.81700000000001</c:v>
                </c:pt>
                <c:pt idx="232">
                  <c:v>180.04499999999999</c:v>
                </c:pt>
                <c:pt idx="233">
                  <c:v>181.56200000000001</c:v>
                </c:pt>
                <c:pt idx="234">
                  <c:v>174.16200000000001</c:v>
                </c:pt>
                <c:pt idx="235">
                  <c:v>169.542</c:v>
                </c:pt>
                <c:pt idx="236">
                  <c:v>170.66900000000001</c:v>
                </c:pt>
                <c:pt idx="237">
                  <c:v>173.227</c:v>
                </c:pt>
                <c:pt idx="238">
                  <c:v>177.953</c:v>
                </c:pt>
                <c:pt idx="239">
                  <c:v>178.22300000000001</c:v>
                </c:pt>
                <c:pt idx="240">
                  <c:v>182.905</c:v>
                </c:pt>
                <c:pt idx="241">
                  <c:v>186.69499999999999</c:v>
                </c:pt>
                <c:pt idx="242">
                  <c:v>186.57</c:v>
                </c:pt>
                <c:pt idx="243">
                  <c:v>186.79400000000001</c:v>
                </c:pt>
                <c:pt idx="244">
                  <c:v>184.422</c:v>
                </c:pt>
                <c:pt idx="245">
                  <c:v>184.32599999999999</c:v>
                </c:pt>
                <c:pt idx="246">
                  <c:v>184.24600000000001</c:v>
                </c:pt>
                <c:pt idx="247">
                  <c:v>193.71299999999999</c:v>
                </c:pt>
                <c:pt idx="248">
                  <c:v>206.90799999999999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F-49E6-9F1B-069E00EEF230}"/>
            </c:ext>
          </c:extLst>
        </c:ser>
        <c:ser>
          <c:idx val="3"/>
          <c:order val="3"/>
          <c:tx>
            <c:strRef>
              <c:f>directH!$B$9</c:f>
              <c:strCache>
                <c:ptCount val="1"/>
                <c:pt idx="0">
                  <c:v>SOLBBB 5.118 PERP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directH!$F$9:$ST$9</c:f>
              <c:numCache>
                <c:formatCode>0</c:formatCode>
                <c:ptCount val="509"/>
                <c:pt idx="0">
                  <c:v>194.65799999999999</c:v>
                </c:pt>
                <c:pt idx="1">
                  <c:v>213.49299999999999</c:v>
                </c:pt>
                <c:pt idx="2">
                  <c:v>296.71100000000001</c:v>
                </c:pt>
                <c:pt idx="3">
                  <c:v>340.56200000000001</c:v>
                </c:pt>
                <c:pt idx="4">
                  <c:v>389.78399999999999</c:v>
                </c:pt>
                <c:pt idx="5">
                  <c:v>394.13200000000001</c:v>
                </c:pt>
                <c:pt idx="6">
                  <c:v>395.274</c:v>
                </c:pt>
                <c:pt idx="7">
                  <c:v>384.13600000000002</c:v>
                </c:pt>
                <c:pt idx="8">
                  <c:v>380.21600000000001</c:v>
                </c:pt>
                <c:pt idx="9">
                  <c:v>396.24599999999998</c:v>
                </c:pt>
                <c:pt idx="10">
                  <c:v>467.73500000000001</c:v>
                </c:pt>
                <c:pt idx="11">
                  <c:v>415.36099999999999</c:v>
                </c:pt>
                <c:pt idx="12">
                  <c:v>408.39</c:v>
                </c:pt>
                <c:pt idx="13">
                  <c:v>418.51400000000001</c:v>
                </c:pt>
                <c:pt idx="14">
                  <c:v>432.79300000000001</c:v>
                </c:pt>
                <c:pt idx="15">
                  <c:v>441.98700000000002</c:v>
                </c:pt>
                <c:pt idx="16">
                  <c:v>441.6</c:v>
                </c:pt>
                <c:pt idx="17">
                  <c:v>438.20800000000003</c:v>
                </c:pt>
                <c:pt idx="18">
                  <c:v>404.93799999999999</c:v>
                </c:pt>
                <c:pt idx="19">
                  <c:v>402.24900000000002</c:v>
                </c:pt>
                <c:pt idx="20">
                  <c:v>397.178</c:v>
                </c:pt>
                <c:pt idx="21">
                  <c:v>417.26400000000001</c:v>
                </c:pt>
                <c:pt idx="22">
                  <c:v>389.87799999999999</c:v>
                </c:pt>
                <c:pt idx="23">
                  <c:v>389.78100000000001</c:v>
                </c:pt>
                <c:pt idx="24">
                  <c:v>383.00299999999999</c:v>
                </c:pt>
                <c:pt idx="25">
                  <c:v>374.71300000000002</c:v>
                </c:pt>
                <c:pt idx="26">
                  <c:v>331.07499999999999</c:v>
                </c:pt>
                <c:pt idx="27">
                  <c:v>316.64600000000002</c:v>
                </c:pt>
                <c:pt idx="28">
                  <c:v>309.05799999999999</c:v>
                </c:pt>
                <c:pt idx="29">
                  <c:v>307.80900000000003</c:v>
                </c:pt>
                <c:pt idx="30">
                  <c:v>323.49799999999999</c:v>
                </c:pt>
                <c:pt idx="31">
                  <c:v>333.46899999999999</c:v>
                </c:pt>
                <c:pt idx="32">
                  <c:v>344.47800000000001</c:v>
                </c:pt>
                <c:pt idx="33">
                  <c:v>341.262</c:v>
                </c:pt>
                <c:pt idx="34">
                  <c:v>328.86500000000001</c:v>
                </c:pt>
                <c:pt idx="35">
                  <c:v>329.71</c:v>
                </c:pt>
                <c:pt idx="36">
                  <c:v>326.04599999999999</c:v>
                </c:pt>
                <c:pt idx="37">
                  <c:v>308.49900000000002</c:v>
                </c:pt>
                <c:pt idx="38">
                  <c:v>335.97399999999999</c:v>
                </c:pt>
                <c:pt idx="39">
                  <c:v>401.09699999999998</c:v>
                </c:pt>
                <c:pt idx="40">
                  <c:v>484.78199999999998</c:v>
                </c:pt>
                <c:pt idx="41">
                  <c:v>493.66</c:v>
                </c:pt>
                <c:pt idx="42">
                  <c:v>503.923</c:v>
                </c:pt>
                <c:pt idx="43">
                  <c:v>505.76600000000002</c:v>
                </c:pt>
                <c:pt idx="44">
                  <c:v>504.6</c:v>
                </c:pt>
                <c:pt idx="45">
                  <c:v>499.36799999999999</c:v>
                </c:pt>
                <c:pt idx="46">
                  <c:v>499.178</c:v>
                </c:pt>
                <c:pt idx="47">
                  <c:v>494.42700000000002</c:v>
                </c:pt>
                <c:pt idx="48">
                  <c:v>495.69499999999999</c:v>
                </c:pt>
                <c:pt idx="49">
                  <c:v>494.35899999999998</c:v>
                </c:pt>
                <c:pt idx="50">
                  <c:v>494.18099999999998</c:v>
                </c:pt>
                <c:pt idx="51">
                  <c:v>528.93600000000004</c:v>
                </c:pt>
                <c:pt idx="52">
                  <c:v>533.66600000000005</c:v>
                </c:pt>
                <c:pt idx="53">
                  <c:v>521.827</c:v>
                </c:pt>
                <c:pt idx="54">
                  <c:v>502.44900000000001</c:v>
                </c:pt>
                <c:pt idx="55">
                  <c:v>495.04599999999999</c:v>
                </c:pt>
                <c:pt idx="56">
                  <c:v>399.60899999999998</c:v>
                </c:pt>
                <c:pt idx="57">
                  <c:v>349.94099999999997</c:v>
                </c:pt>
                <c:pt idx="58">
                  <c:v>281.46499999999997</c:v>
                </c:pt>
                <c:pt idx="59">
                  <c:v>246.27500000000001</c:v>
                </c:pt>
                <c:pt idx="60">
                  <c:v>191.02600000000001</c:v>
                </c:pt>
                <c:pt idx="61">
                  <c:v>179.98400000000001</c:v>
                </c:pt>
                <c:pt idx="62">
                  <c:v>197.62</c:v>
                </c:pt>
                <c:pt idx="63">
                  <c:v>145.34700000000001</c:v>
                </c:pt>
                <c:pt idx="64">
                  <c:v>130.38200000000001</c:v>
                </c:pt>
                <c:pt idx="65">
                  <c:v>127.967</c:v>
                </c:pt>
                <c:pt idx="66">
                  <c:v>127.89700000000001</c:v>
                </c:pt>
                <c:pt idx="67">
                  <c:v>135.291</c:v>
                </c:pt>
                <c:pt idx="68">
                  <c:v>132.536</c:v>
                </c:pt>
                <c:pt idx="69">
                  <c:v>106.754</c:v>
                </c:pt>
                <c:pt idx="70">
                  <c:v>101.871</c:v>
                </c:pt>
                <c:pt idx="71">
                  <c:v>90.685000000000002</c:v>
                </c:pt>
                <c:pt idx="72">
                  <c:v>75.004000000000005</c:v>
                </c:pt>
                <c:pt idx="73">
                  <c:v>67.346000000000004</c:v>
                </c:pt>
                <c:pt idx="74">
                  <c:v>67.289000000000001</c:v>
                </c:pt>
                <c:pt idx="75">
                  <c:v>69.058000000000007</c:v>
                </c:pt>
                <c:pt idx="76">
                  <c:v>69.885000000000005</c:v>
                </c:pt>
                <c:pt idx="77">
                  <c:v>69.894999999999996</c:v>
                </c:pt>
                <c:pt idx="78">
                  <c:v>71.19</c:v>
                </c:pt>
                <c:pt idx="79">
                  <c:v>71.908000000000001</c:v>
                </c:pt>
                <c:pt idx="80">
                  <c:v>74.236000000000004</c:v>
                </c:pt>
                <c:pt idx="81">
                  <c:v>74.471999999999994</c:v>
                </c:pt>
                <c:pt idx="82">
                  <c:v>72.655000000000001</c:v>
                </c:pt>
                <c:pt idx="83">
                  <c:v>69.206000000000003</c:v>
                </c:pt>
                <c:pt idx="84">
                  <c:v>68.748999999999995</c:v>
                </c:pt>
                <c:pt idx="85">
                  <c:v>72.616</c:v>
                </c:pt>
                <c:pt idx="86">
                  <c:v>74.415999999999997</c:v>
                </c:pt>
                <c:pt idx="87">
                  <c:v>76.846000000000004</c:v>
                </c:pt>
                <c:pt idx="88">
                  <c:v>76.155000000000001</c:v>
                </c:pt>
                <c:pt idx="89">
                  <c:v>76.733999999999995</c:v>
                </c:pt>
                <c:pt idx="90">
                  <c:v>77.144999999999996</c:v>
                </c:pt>
                <c:pt idx="91">
                  <c:v>75.533000000000001</c:v>
                </c:pt>
                <c:pt idx="92">
                  <c:v>74.147000000000006</c:v>
                </c:pt>
                <c:pt idx="93">
                  <c:v>72.531999999999996</c:v>
                </c:pt>
                <c:pt idx="94">
                  <c:v>69.364999999999995</c:v>
                </c:pt>
                <c:pt idx="95">
                  <c:v>64.472999999999999</c:v>
                </c:pt>
                <c:pt idx="96">
                  <c:v>65.378</c:v>
                </c:pt>
                <c:pt idx="97">
                  <c:v>64.656000000000006</c:v>
                </c:pt>
                <c:pt idx="98">
                  <c:v>65.019000000000005</c:v>
                </c:pt>
                <c:pt idx="99">
                  <c:v>66.397999999999996</c:v>
                </c:pt>
                <c:pt idx="100">
                  <c:v>69.352000000000004</c:v>
                </c:pt>
                <c:pt idx="101">
                  <c:v>68.506</c:v>
                </c:pt>
                <c:pt idx="102">
                  <c:v>68.281000000000006</c:v>
                </c:pt>
                <c:pt idx="103">
                  <c:v>68.537000000000006</c:v>
                </c:pt>
                <c:pt idx="104">
                  <c:v>68.304000000000002</c:v>
                </c:pt>
                <c:pt idx="105">
                  <c:v>71.760000000000005</c:v>
                </c:pt>
                <c:pt idx="106">
                  <c:v>70.433000000000007</c:v>
                </c:pt>
                <c:pt idx="107">
                  <c:v>70.218000000000004</c:v>
                </c:pt>
                <c:pt idx="108">
                  <c:v>68.956000000000003</c:v>
                </c:pt>
                <c:pt idx="109">
                  <c:v>67.95</c:v>
                </c:pt>
                <c:pt idx="110">
                  <c:v>67.649000000000001</c:v>
                </c:pt>
                <c:pt idx="111">
                  <c:v>68.510000000000005</c:v>
                </c:pt>
                <c:pt idx="112">
                  <c:v>67.427999999999997</c:v>
                </c:pt>
                <c:pt idx="113">
                  <c:v>76.221999999999994</c:v>
                </c:pt>
                <c:pt idx="114">
                  <c:v>73.036000000000001</c:v>
                </c:pt>
                <c:pt idx="115">
                  <c:v>77.677000000000007</c:v>
                </c:pt>
                <c:pt idx="116">
                  <c:v>78.775000000000006</c:v>
                </c:pt>
                <c:pt idx="117">
                  <c:v>79.239999999999995</c:v>
                </c:pt>
                <c:pt idx="118">
                  <c:v>79.876000000000005</c:v>
                </c:pt>
                <c:pt idx="119">
                  <c:v>79.994</c:v>
                </c:pt>
                <c:pt idx="120">
                  <c:v>81.528000000000006</c:v>
                </c:pt>
                <c:pt idx="121">
                  <c:v>81.543000000000006</c:v>
                </c:pt>
                <c:pt idx="122">
                  <c:v>83.760999999999996</c:v>
                </c:pt>
                <c:pt idx="123">
                  <c:v>85.034999999999997</c:v>
                </c:pt>
                <c:pt idx="124">
                  <c:v>84.475999999999999</c:v>
                </c:pt>
                <c:pt idx="125">
                  <c:v>83.641000000000005</c:v>
                </c:pt>
                <c:pt idx="126">
                  <c:v>86.072999999999993</c:v>
                </c:pt>
                <c:pt idx="127">
                  <c:v>87.245000000000005</c:v>
                </c:pt>
                <c:pt idx="128">
                  <c:v>85.912000000000006</c:v>
                </c:pt>
                <c:pt idx="129">
                  <c:v>84.069000000000003</c:v>
                </c:pt>
                <c:pt idx="130">
                  <c:v>85.233999999999995</c:v>
                </c:pt>
                <c:pt idx="131">
                  <c:v>86.975999999999999</c:v>
                </c:pt>
                <c:pt idx="132">
                  <c:v>86.915000000000006</c:v>
                </c:pt>
                <c:pt idx="133">
                  <c:v>87.304000000000002</c:v>
                </c:pt>
                <c:pt idx="134">
                  <c:v>87.56</c:v>
                </c:pt>
                <c:pt idx="135">
                  <c:v>89.120999999999995</c:v>
                </c:pt>
                <c:pt idx="136">
                  <c:v>89.594999999999999</c:v>
                </c:pt>
                <c:pt idx="137">
                  <c:v>90.468999999999994</c:v>
                </c:pt>
                <c:pt idx="138">
                  <c:v>84.893000000000001</c:v>
                </c:pt>
                <c:pt idx="139">
                  <c:v>84.673000000000002</c:v>
                </c:pt>
                <c:pt idx="140">
                  <c:v>81.885999999999996</c:v>
                </c:pt>
                <c:pt idx="141">
                  <c:v>82.831999999999994</c:v>
                </c:pt>
                <c:pt idx="142">
                  <c:v>83.576999999999998</c:v>
                </c:pt>
                <c:pt idx="143">
                  <c:v>83.433999999999997</c:v>
                </c:pt>
                <c:pt idx="144">
                  <c:v>83.063999999999993</c:v>
                </c:pt>
                <c:pt idx="145">
                  <c:v>83.031999999999996</c:v>
                </c:pt>
                <c:pt idx="146">
                  <c:v>80.501999999999995</c:v>
                </c:pt>
                <c:pt idx="147">
                  <c:v>82.674999999999997</c:v>
                </c:pt>
                <c:pt idx="148">
                  <c:v>83.021000000000001</c:v>
                </c:pt>
                <c:pt idx="149">
                  <c:v>85.16</c:v>
                </c:pt>
                <c:pt idx="150">
                  <c:v>86.260999999999996</c:v>
                </c:pt>
                <c:pt idx="151">
                  <c:v>85.867999999999995</c:v>
                </c:pt>
                <c:pt idx="152">
                  <c:v>83.971999999999994</c:v>
                </c:pt>
                <c:pt idx="153">
                  <c:v>82.625</c:v>
                </c:pt>
                <c:pt idx="154">
                  <c:v>79.311999999999998</c:v>
                </c:pt>
                <c:pt idx="155">
                  <c:v>78.207999999999998</c:v>
                </c:pt>
                <c:pt idx="156">
                  <c:v>79.591999999999999</c:v>
                </c:pt>
                <c:pt idx="157">
                  <c:v>81.191000000000003</c:v>
                </c:pt>
                <c:pt idx="158">
                  <c:v>80.135999999999996</c:v>
                </c:pt>
                <c:pt idx="159">
                  <c:v>80.331999999999994</c:v>
                </c:pt>
                <c:pt idx="160">
                  <c:v>81.674000000000007</c:v>
                </c:pt>
                <c:pt idx="161">
                  <c:v>82.715999999999994</c:v>
                </c:pt>
                <c:pt idx="162">
                  <c:v>83.683999999999997</c:v>
                </c:pt>
                <c:pt idx="163">
                  <c:v>86.262</c:v>
                </c:pt>
                <c:pt idx="164">
                  <c:v>87.787999999999997</c:v>
                </c:pt>
                <c:pt idx="165">
                  <c:v>88.387</c:v>
                </c:pt>
                <c:pt idx="166">
                  <c:v>91.388999999999996</c:v>
                </c:pt>
                <c:pt idx="167">
                  <c:v>94.98</c:v>
                </c:pt>
                <c:pt idx="168">
                  <c:v>94.384</c:v>
                </c:pt>
                <c:pt idx="169">
                  <c:v>92.899000000000001</c:v>
                </c:pt>
                <c:pt idx="170">
                  <c:v>91.466999999999999</c:v>
                </c:pt>
                <c:pt idx="171">
                  <c:v>91.183000000000007</c:v>
                </c:pt>
                <c:pt idx="172">
                  <c:v>89.813000000000002</c:v>
                </c:pt>
                <c:pt idx="173">
                  <c:v>86.72</c:v>
                </c:pt>
                <c:pt idx="174">
                  <c:v>86.552000000000007</c:v>
                </c:pt>
                <c:pt idx="175">
                  <c:v>84.983999999999995</c:v>
                </c:pt>
                <c:pt idx="176">
                  <c:v>83.644999999999996</c:v>
                </c:pt>
                <c:pt idx="177">
                  <c:v>85.58</c:v>
                </c:pt>
                <c:pt idx="178">
                  <c:v>83.53</c:v>
                </c:pt>
                <c:pt idx="179">
                  <c:v>83.102000000000004</c:v>
                </c:pt>
                <c:pt idx="180">
                  <c:v>81.38</c:v>
                </c:pt>
                <c:pt idx="181">
                  <c:v>82.051000000000002</c:v>
                </c:pt>
                <c:pt idx="182">
                  <c:v>81.215000000000003</c:v>
                </c:pt>
                <c:pt idx="183">
                  <c:v>71.186000000000007</c:v>
                </c:pt>
                <c:pt idx="184">
                  <c:v>70.795000000000002</c:v>
                </c:pt>
                <c:pt idx="185">
                  <c:v>72.296999999999997</c:v>
                </c:pt>
                <c:pt idx="186">
                  <c:v>72.915000000000006</c:v>
                </c:pt>
                <c:pt idx="187">
                  <c:v>90.045000000000002</c:v>
                </c:pt>
                <c:pt idx="188">
                  <c:v>84.653999999999996</c:v>
                </c:pt>
                <c:pt idx="189">
                  <c:v>83.974000000000004</c:v>
                </c:pt>
                <c:pt idx="190">
                  <c:v>90.584000000000003</c:v>
                </c:pt>
                <c:pt idx="191">
                  <c:v>89.459000000000003</c:v>
                </c:pt>
                <c:pt idx="192">
                  <c:v>93.335999999999999</c:v>
                </c:pt>
                <c:pt idx="193">
                  <c:v>94.242000000000004</c:v>
                </c:pt>
                <c:pt idx="194">
                  <c:v>88.67</c:v>
                </c:pt>
                <c:pt idx="195">
                  <c:v>86.016000000000005</c:v>
                </c:pt>
                <c:pt idx="196">
                  <c:v>90.403000000000006</c:v>
                </c:pt>
                <c:pt idx="197">
                  <c:v>89.031000000000006</c:v>
                </c:pt>
                <c:pt idx="198">
                  <c:v>84.933999999999997</c:v>
                </c:pt>
                <c:pt idx="199">
                  <c:v>79.471999999999994</c:v>
                </c:pt>
                <c:pt idx="200">
                  <c:v>82.631</c:v>
                </c:pt>
                <c:pt idx="201">
                  <c:v>85.786000000000001</c:v>
                </c:pt>
                <c:pt idx="202">
                  <c:v>91.567999999999998</c:v>
                </c:pt>
                <c:pt idx="203">
                  <c:v>98.909000000000006</c:v>
                </c:pt>
                <c:pt idx="204">
                  <c:v>100.29300000000001</c:v>
                </c:pt>
                <c:pt idx="205">
                  <c:v>106.783</c:v>
                </c:pt>
                <c:pt idx="206">
                  <c:v>108.11199999999999</c:v>
                </c:pt>
                <c:pt idx="207">
                  <c:v>103.486</c:v>
                </c:pt>
                <c:pt idx="208">
                  <c:v>99.254999999999995</c:v>
                </c:pt>
                <c:pt idx="209">
                  <c:v>97.923000000000002</c:v>
                </c:pt>
                <c:pt idx="210">
                  <c:v>98.055999999999997</c:v>
                </c:pt>
                <c:pt idx="211">
                  <c:v>98.296000000000006</c:v>
                </c:pt>
                <c:pt idx="212">
                  <c:v>100.788</c:v>
                </c:pt>
                <c:pt idx="213">
                  <c:v>100.88200000000001</c:v>
                </c:pt>
                <c:pt idx="214">
                  <c:v>102.28100000000001</c:v>
                </c:pt>
                <c:pt idx="215">
                  <c:v>98.367999999999995</c:v>
                </c:pt>
                <c:pt idx="216">
                  <c:v>89.094999999999999</c:v>
                </c:pt>
                <c:pt idx="217">
                  <c:v>89.26</c:v>
                </c:pt>
                <c:pt idx="218">
                  <c:v>87.09</c:v>
                </c:pt>
                <c:pt idx="219">
                  <c:v>85.072000000000003</c:v>
                </c:pt>
                <c:pt idx="220">
                  <c:v>86.165999999999997</c:v>
                </c:pt>
                <c:pt idx="221">
                  <c:v>86.090999999999994</c:v>
                </c:pt>
                <c:pt idx="222">
                  <c:v>91.97</c:v>
                </c:pt>
                <c:pt idx="223">
                  <c:v>93.5</c:v>
                </c:pt>
                <c:pt idx="224">
                  <c:v>93.852999999999994</c:v>
                </c:pt>
                <c:pt idx="225">
                  <c:v>92.960999999999999</c:v>
                </c:pt>
                <c:pt idx="226">
                  <c:v>93.602999999999994</c:v>
                </c:pt>
                <c:pt idx="227">
                  <c:v>90.927000000000007</c:v>
                </c:pt>
                <c:pt idx="228">
                  <c:v>89.209000000000003</c:v>
                </c:pt>
                <c:pt idx="229">
                  <c:v>90.659000000000006</c:v>
                </c:pt>
                <c:pt idx="230">
                  <c:v>90.787999999999997</c:v>
                </c:pt>
                <c:pt idx="231">
                  <c:v>93.647999999999996</c:v>
                </c:pt>
                <c:pt idx="232">
                  <c:v>97.647999999999996</c:v>
                </c:pt>
                <c:pt idx="233">
                  <c:v>96.983000000000004</c:v>
                </c:pt>
                <c:pt idx="234">
                  <c:v>90.947000000000003</c:v>
                </c:pt>
                <c:pt idx="235">
                  <c:v>83.787000000000006</c:v>
                </c:pt>
                <c:pt idx="236">
                  <c:v>83.200999999999993</c:v>
                </c:pt>
                <c:pt idx="237">
                  <c:v>84.911000000000001</c:v>
                </c:pt>
                <c:pt idx="238">
                  <c:v>85.954999999999998</c:v>
                </c:pt>
                <c:pt idx="239">
                  <c:v>84.061000000000007</c:v>
                </c:pt>
                <c:pt idx="240">
                  <c:v>91.424000000000007</c:v>
                </c:pt>
                <c:pt idx="241">
                  <c:v>94.656000000000006</c:v>
                </c:pt>
                <c:pt idx="242">
                  <c:v>86.540999999999997</c:v>
                </c:pt>
                <c:pt idx="243">
                  <c:v>87.983000000000004</c:v>
                </c:pt>
                <c:pt idx="244">
                  <c:v>84.858999999999995</c:v>
                </c:pt>
                <c:pt idx="245">
                  <c:v>82.051000000000002</c:v>
                </c:pt>
                <c:pt idx="246">
                  <c:v>78.828999999999994</c:v>
                </c:pt>
                <c:pt idx="247">
                  <c:v>86.754999999999995</c:v>
                </c:pt>
                <c:pt idx="248">
                  <c:v>94.483999999999995</c:v>
                </c:pt>
                <c:pt idx="249">
                  <c:v>101.184</c:v>
                </c:pt>
                <c:pt idx="250">
                  <c:v>102.746</c:v>
                </c:pt>
                <c:pt idx="251">
                  <c:v>104.066</c:v>
                </c:pt>
                <c:pt idx="252">
                  <c:v>106.497</c:v>
                </c:pt>
                <c:pt idx="253">
                  <c:v>103.63500000000001</c:v>
                </c:pt>
                <c:pt idx="254">
                  <c:v>108.553</c:v>
                </c:pt>
                <c:pt idx="255">
                  <c:v>112.485</c:v>
                </c:pt>
                <c:pt idx="256">
                  <c:v>113.82299999999999</c:v>
                </c:pt>
                <c:pt idx="257">
                  <c:v>120.047</c:v>
                </c:pt>
                <c:pt idx="258">
                  <c:v>135.44399999999999</c:v>
                </c:pt>
                <c:pt idx="259">
                  <c:v>142.47</c:v>
                </c:pt>
                <c:pt idx="260">
                  <c:v>137.73099999999999</c:v>
                </c:pt>
                <c:pt idx="261">
                  <c:v>133.715</c:v>
                </c:pt>
                <c:pt idx="262">
                  <c:v>136.154</c:v>
                </c:pt>
                <c:pt idx="263">
                  <c:v>134.49799999999999</c:v>
                </c:pt>
                <c:pt idx="264">
                  <c:v>138.744</c:v>
                </c:pt>
                <c:pt idx="265">
                  <c:v>137.33099999999999</c:v>
                </c:pt>
                <c:pt idx="266">
                  <c:v>138.05099999999999</c:v>
                </c:pt>
                <c:pt idx="267">
                  <c:v>127.90900000000001</c:v>
                </c:pt>
                <c:pt idx="268">
                  <c:v>124.458</c:v>
                </c:pt>
                <c:pt idx="269">
                  <c:v>124.398</c:v>
                </c:pt>
                <c:pt idx="270">
                  <c:v>126.556</c:v>
                </c:pt>
                <c:pt idx="271">
                  <c:v>124.786</c:v>
                </c:pt>
                <c:pt idx="272">
                  <c:v>129.9</c:v>
                </c:pt>
                <c:pt idx="273">
                  <c:v>129.84700000000001</c:v>
                </c:pt>
                <c:pt idx="274">
                  <c:v>127.059</c:v>
                </c:pt>
                <c:pt idx="275">
                  <c:v>120.761</c:v>
                </c:pt>
                <c:pt idx="276">
                  <c:v>121.41500000000001</c:v>
                </c:pt>
                <c:pt idx="277">
                  <c:v>111.336</c:v>
                </c:pt>
                <c:pt idx="278">
                  <c:v>94.581000000000003</c:v>
                </c:pt>
                <c:pt idx="279">
                  <c:v>87.206999999999994</c:v>
                </c:pt>
                <c:pt idx="280">
                  <c:v>88.191999999999993</c:v>
                </c:pt>
                <c:pt idx="281">
                  <c:v>87.662999999999997</c:v>
                </c:pt>
                <c:pt idx="282">
                  <c:v>90.751999999999995</c:v>
                </c:pt>
                <c:pt idx="283">
                  <c:v>92.736000000000004</c:v>
                </c:pt>
                <c:pt idx="284">
                  <c:v>94.820999999999998</c:v>
                </c:pt>
                <c:pt idx="285">
                  <c:v>94.378</c:v>
                </c:pt>
                <c:pt idx="286">
                  <c:v>94.08</c:v>
                </c:pt>
                <c:pt idx="287">
                  <c:v>95.38</c:v>
                </c:pt>
                <c:pt idx="288">
                  <c:v>98.387</c:v>
                </c:pt>
                <c:pt idx="289">
                  <c:v>96.126000000000005</c:v>
                </c:pt>
                <c:pt idx="290">
                  <c:v>95.403000000000006</c:v>
                </c:pt>
                <c:pt idx="291">
                  <c:v>94.905000000000001</c:v>
                </c:pt>
                <c:pt idx="292">
                  <c:v>104.691</c:v>
                </c:pt>
                <c:pt idx="293">
                  <c:v>109.21299999999999</c:v>
                </c:pt>
                <c:pt idx="294">
                  <c:v>113.958</c:v>
                </c:pt>
                <c:pt idx="295">
                  <c:v>112.86</c:v>
                </c:pt>
                <c:pt idx="296">
                  <c:v>112.58499999999999</c:v>
                </c:pt>
                <c:pt idx="297">
                  <c:v>112.018</c:v>
                </c:pt>
                <c:pt idx="298">
                  <c:v>111.607</c:v>
                </c:pt>
                <c:pt idx="299">
                  <c:v>111.339</c:v>
                </c:pt>
                <c:pt idx="300">
                  <c:v>114.76</c:v>
                </c:pt>
                <c:pt idx="301">
                  <c:v>115.16800000000001</c:v>
                </c:pt>
                <c:pt idx="302">
                  <c:v>126.184</c:v>
                </c:pt>
                <c:pt idx="303">
                  <c:v>132.73599999999999</c:v>
                </c:pt>
                <c:pt idx="304">
                  <c:v>136.21299999999999</c:v>
                </c:pt>
                <c:pt idx="305">
                  <c:v>137.50200000000001</c:v>
                </c:pt>
                <c:pt idx="306">
                  <c:v>143.34100000000001</c:v>
                </c:pt>
                <c:pt idx="307">
                  <c:v>142.94399999999999</c:v>
                </c:pt>
                <c:pt idx="308">
                  <c:v>141.05000000000001</c:v>
                </c:pt>
                <c:pt idx="309">
                  <c:v>136.959</c:v>
                </c:pt>
                <c:pt idx="310">
                  <c:v>133.53</c:v>
                </c:pt>
                <c:pt idx="311">
                  <c:v>138.976</c:v>
                </c:pt>
                <c:pt idx="312">
                  <c:v>140.52199999999999</c:v>
                </c:pt>
                <c:pt idx="313">
                  <c:v>139.38</c:v>
                </c:pt>
                <c:pt idx="314">
                  <c:v>145.798</c:v>
                </c:pt>
                <c:pt idx="315">
                  <c:v>152.13</c:v>
                </c:pt>
                <c:pt idx="316">
                  <c:v>158.62700000000001</c:v>
                </c:pt>
                <c:pt idx="317">
                  <c:v>161.30500000000001</c:v>
                </c:pt>
                <c:pt idx="318">
                  <c:v>158.72999999999999</c:v>
                </c:pt>
                <c:pt idx="319">
                  <c:v>154.90299999999999</c:v>
                </c:pt>
                <c:pt idx="320">
                  <c:v>153.26300000000001</c:v>
                </c:pt>
                <c:pt idx="321">
                  <c:v>154.72300000000001</c:v>
                </c:pt>
                <c:pt idx="322">
                  <c:v>156.34700000000001</c:v>
                </c:pt>
                <c:pt idx="323">
                  <c:v>153.80099999999999</c:v>
                </c:pt>
                <c:pt idx="324">
                  <c:v>156.57599999999999</c:v>
                </c:pt>
                <c:pt idx="325">
                  <c:v>162.489</c:v>
                </c:pt>
                <c:pt idx="326">
                  <c:v>167.98699999999999</c:v>
                </c:pt>
                <c:pt idx="327">
                  <c:v>171.51300000000001</c:v>
                </c:pt>
                <c:pt idx="328">
                  <c:v>168.74700000000001</c:v>
                </c:pt>
                <c:pt idx="329">
                  <c:v>169.81100000000001</c:v>
                </c:pt>
                <c:pt idx="330">
                  <c:v>167.65700000000001</c:v>
                </c:pt>
                <c:pt idx="331">
                  <c:v>169.238</c:v>
                </c:pt>
                <c:pt idx="332">
                  <c:v>171.69399999999999</c:v>
                </c:pt>
                <c:pt idx="333">
                  <c:v>171.143</c:v>
                </c:pt>
                <c:pt idx="334">
                  <c:v>172.91900000000001</c:v>
                </c:pt>
                <c:pt idx="335">
                  <c:v>178.429</c:v>
                </c:pt>
                <c:pt idx="336">
                  <c:v>185.36</c:v>
                </c:pt>
                <c:pt idx="337">
                  <c:v>184.02799999999999</c:v>
                </c:pt>
                <c:pt idx="338">
                  <c:v>179.50700000000001</c:v>
                </c:pt>
                <c:pt idx="339">
                  <c:v>174.94800000000001</c:v>
                </c:pt>
                <c:pt idx="340">
                  <c:v>182.87200000000001</c:v>
                </c:pt>
                <c:pt idx="341">
                  <c:v>191.57599999999999</c:v>
                </c:pt>
                <c:pt idx="342">
                  <c:v>190.11699999999999</c:v>
                </c:pt>
                <c:pt idx="343">
                  <c:v>191.34800000000001</c:v>
                </c:pt>
                <c:pt idx="344">
                  <c:v>213.74299999999999</c:v>
                </c:pt>
                <c:pt idx="345">
                  <c:v>221.57499999999999</c:v>
                </c:pt>
                <c:pt idx="346">
                  <c:v>221.49799999999999</c:v>
                </c:pt>
                <c:pt idx="347">
                  <c:v>222.17099999999999</c:v>
                </c:pt>
                <c:pt idx="348">
                  <c:v>223.27799999999999</c:v>
                </c:pt>
                <c:pt idx="349">
                  <c:v>224.62299999999999</c:v>
                </c:pt>
                <c:pt idx="350">
                  <c:v>221.12200000000001</c:v>
                </c:pt>
                <c:pt idx="351">
                  <c:v>211.233</c:v>
                </c:pt>
                <c:pt idx="352">
                  <c:v>214.387</c:v>
                </c:pt>
                <c:pt idx="353">
                  <c:v>226.21700000000001</c:v>
                </c:pt>
                <c:pt idx="354">
                  <c:v>228.768</c:v>
                </c:pt>
                <c:pt idx="355">
                  <c:v>243.39</c:v>
                </c:pt>
                <c:pt idx="356">
                  <c:v>241.87</c:v>
                </c:pt>
                <c:pt idx="357">
                  <c:v>237.32</c:v>
                </c:pt>
                <c:pt idx="358">
                  <c:v>249.56399999999999</c:v>
                </c:pt>
                <c:pt idx="359">
                  <c:v>247.11699999999999</c:v>
                </c:pt>
                <c:pt idx="360">
                  <c:v>271.91000000000003</c:v>
                </c:pt>
                <c:pt idx="361">
                  <c:v>287.16899999999998</c:v>
                </c:pt>
                <c:pt idx="362">
                  <c:v>294.71800000000002</c:v>
                </c:pt>
                <c:pt idx="363">
                  <c:v>296.517</c:v>
                </c:pt>
                <c:pt idx="364">
                  <c:v>284.64100000000002</c:v>
                </c:pt>
                <c:pt idx="365">
                  <c:v>278.74099999999999</c:v>
                </c:pt>
                <c:pt idx="366">
                  <c:v>280.43299999999999</c:v>
                </c:pt>
                <c:pt idx="367">
                  <c:v>281.14600000000002</c:v>
                </c:pt>
                <c:pt idx="368">
                  <c:v>276.42099999999999</c:v>
                </c:pt>
                <c:pt idx="369">
                  <c:v>277.86599999999999</c:v>
                </c:pt>
                <c:pt idx="370">
                  <c:v>276.14800000000002</c:v>
                </c:pt>
                <c:pt idx="371">
                  <c:v>273.65499999999997</c:v>
                </c:pt>
                <c:pt idx="372">
                  <c:v>271.75400000000002</c:v>
                </c:pt>
                <c:pt idx="373">
                  <c:v>267.29399999999998</c:v>
                </c:pt>
                <c:pt idx="374">
                  <c:v>266.267</c:v>
                </c:pt>
                <c:pt idx="375">
                  <c:v>265.72800000000001</c:v>
                </c:pt>
                <c:pt idx="376">
                  <c:v>273.815</c:v>
                </c:pt>
                <c:pt idx="377">
                  <c:v>282.06400000000002</c:v>
                </c:pt>
                <c:pt idx="378">
                  <c:v>286.791</c:v>
                </c:pt>
                <c:pt idx="379">
                  <c:v>283.00599999999997</c:v>
                </c:pt>
                <c:pt idx="380">
                  <c:v>278.904</c:v>
                </c:pt>
                <c:pt idx="381">
                  <c:v>272.61200000000002</c:v>
                </c:pt>
                <c:pt idx="382">
                  <c:v>265.80099999999999</c:v>
                </c:pt>
                <c:pt idx="383">
                  <c:v>262.10500000000002</c:v>
                </c:pt>
                <c:pt idx="384">
                  <c:v>263.77699999999999</c:v>
                </c:pt>
                <c:pt idx="385">
                  <c:v>256.26400000000001</c:v>
                </c:pt>
                <c:pt idx="386">
                  <c:v>246.54599999999999</c:v>
                </c:pt>
                <c:pt idx="387">
                  <c:v>239.23500000000001</c:v>
                </c:pt>
                <c:pt idx="388">
                  <c:v>191.262</c:v>
                </c:pt>
                <c:pt idx="389">
                  <c:v>193.63800000000001</c:v>
                </c:pt>
                <c:pt idx="390">
                  <c:v>194.36799999999999</c:v>
                </c:pt>
                <c:pt idx="391">
                  <c:v>196.905</c:v>
                </c:pt>
                <c:pt idx="392">
                  <c:v>200.32499999999999</c:v>
                </c:pt>
                <c:pt idx="393">
                  <c:v>176.614</c:v>
                </c:pt>
                <c:pt idx="394">
                  <c:v>170.48099999999999</c:v>
                </c:pt>
                <c:pt idx="395">
                  <c:v>165.245</c:v>
                </c:pt>
                <c:pt idx="396">
                  <c:v>160.559</c:v>
                </c:pt>
                <c:pt idx="397">
                  <c:v>158.441</c:v>
                </c:pt>
                <c:pt idx="398">
                  <c:v>158.48599999999999</c:v>
                </c:pt>
                <c:pt idx="399">
                  <c:v>155.63999999999999</c:v>
                </c:pt>
                <c:pt idx="400">
                  <c:v>152.02000000000001</c:v>
                </c:pt>
                <c:pt idx="401">
                  <c:v>155.98599999999999</c:v>
                </c:pt>
                <c:pt idx="402">
                  <c:v>159.797</c:v>
                </c:pt>
                <c:pt idx="403">
                  <c:v>161.05799999999999</c:v>
                </c:pt>
                <c:pt idx="404">
                  <c:v>162.50899999999999</c:v>
                </c:pt>
                <c:pt idx="405">
                  <c:v>163.74199999999999</c:v>
                </c:pt>
                <c:pt idx="406">
                  <c:v>167.59700000000001</c:v>
                </c:pt>
                <c:pt idx="407">
                  <c:v>171.11</c:v>
                </c:pt>
                <c:pt idx="408">
                  <c:v>170.97</c:v>
                </c:pt>
                <c:pt idx="409">
                  <c:v>169.96700000000001</c:v>
                </c:pt>
                <c:pt idx="410">
                  <c:v>153.19900000000001</c:v>
                </c:pt>
                <c:pt idx="411">
                  <c:v>147.43299999999999</c:v>
                </c:pt>
                <c:pt idx="412">
                  <c:v>143.08600000000001</c:v>
                </c:pt>
                <c:pt idx="413">
                  <c:v>137.56399999999999</c:v>
                </c:pt>
                <c:pt idx="414">
                  <c:v>138.398</c:v>
                </c:pt>
                <c:pt idx="415">
                  <c:v>135.70099999999999</c:v>
                </c:pt>
                <c:pt idx="416">
                  <c:v>133.27799999999999</c:v>
                </c:pt>
                <c:pt idx="417">
                  <c:v>131.89500000000001</c:v>
                </c:pt>
                <c:pt idx="418">
                  <c:v>131.77500000000001</c:v>
                </c:pt>
                <c:pt idx="419">
                  <c:v>130.25299999999999</c:v>
                </c:pt>
                <c:pt idx="420">
                  <c:v>129.416</c:v>
                </c:pt>
                <c:pt idx="421">
                  <c:v>122.063</c:v>
                </c:pt>
                <c:pt idx="422">
                  <c:v>121.438</c:v>
                </c:pt>
                <c:pt idx="423">
                  <c:v>119.104</c:v>
                </c:pt>
                <c:pt idx="424">
                  <c:v>114.127</c:v>
                </c:pt>
                <c:pt idx="425">
                  <c:v>112.968</c:v>
                </c:pt>
                <c:pt idx="426">
                  <c:v>116.07299999999999</c:v>
                </c:pt>
                <c:pt idx="427">
                  <c:v>118.798</c:v>
                </c:pt>
                <c:pt idx="428">
                  <c:v>118.657</c:v>
                </c:pt>
                <c:pt idx="429">
                  <c:v>120.611</c:v>
                </c:pt>
                <c:pt idx="430">
                  <c:v>117.648</c:v>
                </c:pt>
                <c:pt idx="431">
                  <c:v>119.81</c:v>
                </c:pt>
                <c:pt idx="432">
                  <c:v>120.313</c:v>
                </c:pt>
                <c:pt idx="433">
                  <c:v>123.39100000000001</c:v>
                </c:pt>
                <c:pt idx="434">
                  <c:v>133.863</c:v>
                </c:pt>
                <c:pt idx="435">
                  <c:v>136.32599999999999</c:v>
                </c:pt>
                <c:pt idx="436">
                  <c:v>144.24600000000001</c:v>
                </c:pt>
                <c:pt idx="437">
                  <c:v>152.62899999999999</c:v>
                </c:pt>
                <c:pt idx="438">
                  <c:v>158.209</c:v>
                </c:pt>
                <c:pt idx="439">
                  <c:v>159.60400000000001</c:v>
                </c:pt>
                <c:pt idx="440">
                  <c:v>167.26499999999999</c:v>
                </c:pt>
                <c:pt idx="441">
                  <c:v>168.55699999999999</c:v>
                </c:pt>
                <c:pt idx="442">
                  <c:v>170.56200000000001</c:v>
                </c:pt>
                <c:pt idx="443">
                  <c:v>176.06399999999999</c:v>
                </c:pt>
                <c:pt idx="444">
                  <c:v>177.999</c:v>
                </c:pt>
                <c:pt idx="445">
                  <c:v>181.983</c:v>
                </c:pt>
                <c:pt idx="446">
                  <c:v>182.86199999999999</c:v>
                </c:pt>
                <c:pt idx="447">
                  <c:v>183.041</c:v>
                </c:pt>
                <c:pt idx="448">
                  <c:v>180.98099999999999</c:v>
                </c:pt>
                <c:pt idx="449">
                  <c:v>179.32499999999999</c:v>
                </c:pt>
                <c:pt idx="450">
                  <c:v>179.11600000000001</c:v>
                </c:pt>
                <c:pt idx="451">
                  <c:v>175.88800000000001</c:v>
                </c:pt>
                <c:pt idx="452">
                  <c:v>176.63</c:v>
                </c:pt>
                <c:pt idx="453">
                  <c:v>175.881</c:v>
                </c:pt>
                <c:pt idx="454">
                  <c:v>178.673</c:v>
                </c:pt>
                <c:pt idx="455">
                  <c:v>178.607</c:v>
                </c:pt>
                <c:pt idx="456">
                  <c:v>178.31100000000001</c:v>
                </c:pt>
                <c:pt idx="457">
                  <c:v>181.01900000000001</c:v>
                </c:pt>
                <c:pt idx="458">
                  <c:v>184.387</c:v>
                </c:pt>
                <c:pt idx="459">
                  <c:v>183.898</c:v>
                </c:pt>
                <c:pt idx="460">
                  <c:v>184.55099999999999</c:v>
                </c:pt>
                <c:pt idx="461">
                  <c:v>184.35499999999999</c:v>
                </c:pt>
                <c:pt idx="462">
                  <c:v>178.68799999999999</c:v>
                </c:pt>
                <c:pt idx="463">
                  <c:v>177.17500000000001</c:v>
                </c:pt>
                <c:pt idx="464">
                  <c:v>175.40199999999999</c:v>
                </c:pt>
                <c:pt idx="465">
                  <c:v>169.387</c:v>
                </c:pt>
                <c:pt idx="466">
                  <c:v>168.666</c:v>
                </c:pt>
                <c:pt idx="467">
                  <c:v>169.20699999999999</c:v>
                </c:pt>
                <c:pt idx="468">
                  <c:v>170.69399999999999</c:v>
                </c:pt>
                <c:pt idx="469">
                  <c:v>171.184</c:v>
                </c:pt>
                <c:pt idx="470">
                  <c:v>167.81899999999999</c:v>
                </c:pt>
                <c:pt idx="471">
                  <c:v>167.35400000000001</c:v>
                </c:pt>
                <c:pt idx="472">
                  <c:v>168.702</c:v>
                </c:pt>
                <c:pt idx="473">
                  <c:v>172.60499999999999</c:v>
                </c:pt>
                <c:pt idx="474">
                  <c:v>170.589</c:v>
                </c:pt>
                <c:pt idx="475">
                  <c:v>173.64</c:v>
                </c:pt>
                <c:pt idx="476">
                  <c:v>180.63499999999999</c:v>
                </c:pt>
                <c:pt idx="477">
                  <c:v>181.809</c:v>
                </c:pt>
                <c:pt idx="478">
                  <c:v>183.18299999999999</c:v>
                </c:pt>
                <c:pt idx="479">
                  <c:v>183.898</c:v>
                </c:pt>
                <c:pt idx="480">
                  <c:v>186.923</c:v>
                </c:pt>
                <c:pt idx="481">
                  <c:v>187.41</c:v>
                </c:pt>
                <c:pt idx="482">
                  <c:v>187.441</c:v>
                </c:pt>
                <c:pt idx="483">
                  <c:v>188.04599999999999</c:v>
                </c:pt>
                <c:pt idx="484">
                  <c:v>189.23699999999999</c:v>
                </c:pt>
                <c:pt idx="485">
                  <c:v>190.06700000000001</c:v>
                </c:pt>
                <c:pt idx="486">
                  <c:v>192.172</c:v>
                </c:pt>
                <c:pt idx="487">
                  <c:v>189.77600000000001</c:v>
                </c:pt>
                <c:pt idx="488">
                  <c:v>194.875</c:v>
                </c:pt>
                <c:pt idx="489">
                  <c:v>203.107</c:v>
                </c:pt>
                <c:pt idx="490">
                  <c:v>208.297</c:v>
                </c:pt>
                <c:pt idx="491">
                  <c:v>210.66300000000001</c:v>
                </c:pt>
                <c:pt idx="492">
                  <c:v>211.56299999999999</c:v>
                </c:pt>
                <c:pt idx="493">
                  <c:v>213.99700000000001</c:v>
                </c:pt>
                <c:pt idx="494">
                  <c:v>206.98099999999999</c:v>
                </c:pt>
                <c:pt idx="495">
                  <c:v>210.27600000000001</c:v>
                </c:pt>
                <c:pt idx="496">
                  <c:v>202.422</c:v>
                </c:pt>
                <c:pt idx="497">
                  <c:v>188.57300000000001</c:v>
                </c:pt>
                <c:pt idx="498">
                  <c:v>186.82499999999999</c:v>
                </c:pt>
                <c:pt idx="499">
                  <c:v>180.14500000000001</c:v>
                </c:pt>
                <c:pt idx="500">
                  <c:v>178.15799999999999</c:v>
                </c:pt>
                <c:pt idx="501">
                  <c:v>177.16900000000001</c:v>
                </c:pt>
                <c:pt idx="502">
                  <c:v>175.03200000000001</c:v>
                </c:pt>
                <c:pt idx="503">
                  <c:v>173.495</c:v>
                </c:pt>
                <c:pt idx="504">
                  <c:v>169.941</c:v>
                </c:pt>
                <c:pt idx="505">
                  <c:v>170.267</c:v>
                </c:pt>
                <c:pt idx="506">
                  <c:v>177.999</c:v>
                </c:pt>
                <c:pt idx="507">
                  <c:v>176.97900000000001</c:v>
                </c:pt>
                <c:pt idx="508">
                  <c:v>175.03100000000001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0F-49E6-9F1B-069E00EE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9648704"/>
        <c:axId val="1822572288"/>
      </c:lineChart>
      <c:dateAx>
        <c:axId val="1729648704"/>
        <c:scaling>
          <c:orientation val="minMax"/>
        </c:scaling>
        <c:delete val="0"/>
        <c:axPos val="b"/>
        <c:numFmt formatCode="dd\ mmm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72288"/>
        <c:crosses val="autoZero"/>
        <c:auto val="1"/>
        <c:lblOffset val="100"/>
        <c:baseTimeUnit val="days"/>
      </c:dateAx>
      <c:valAx>
        <c:axId val="18225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0653666513591918E-2"/>
          <c:y val="4.0574277327760068E-2"/>
          <c:w val="0.22462845771590073"/>
          <c:h val="0.228234902589839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directH!$B$6</c:f>
              <c:strCache>
                <c:ptCount val="1"/>
                <c:pt idx="0">
                  <c:v>BAYNGR 2 3/8 04/02/75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directH!$F$5:$IU$5</c:f>
              <c:numCache>
                <c:formatCode>dd\ mmm\ yy</c:formatCode>
                <c:ptCount val="250"/>
                <c:pt idx="0">
                  <c:v>43991</c:v>
                </c:pt>
                <c:pt idx="1">
                  <c:v>43990</c:v>
                </c:pt>
                <c:pt idx="2">
                  <c:v>43987</c:v>
                </c:pt>
                <c:pt idx="3">
                  <c:v>43986</c:v>
                </c:pt>
                <c:pt idx="4">
                  <c:v>43985</c:v>
                </c:pt>
                <c:pt idx="5">
                  <c:v>43984</c:v>
                </c:pt>
                <c:pt idx="6">
                  <c:v>43983</c:v>
                </c:pt>
                <c:pt idx="7">
                  <c:v>43980</c:v>
                </c:pt>
                <c:pt idx="8">
                  <c:v>43979</c:v>
                </c:pt>
                <c:pt idx="9">
                  <c:v>43978</c:v>
                </c:pt>
                <c:pt idx="10">
                  <c:v>43977</c:v>
                </c:pt>
                <c:pt idx="11">
                  <c:v>43973</c:v>
                </c:pt>
                <c:pt idx="12">
                  <c:v>43972</c:v>
                </c:pt>
                <c:pt idx="13">
                  <c:v>43971</c:v>
                </c:pt>
                <c:pt idx="14">
                  <c:v>43970</c:v>
                </c:pt>
                <c:pt idx="15">
                  <c:v>43969</c:v>
                </c:pt>
                <c:pt idx="16">
                  <c:v>43966</c:v>
                </c:pt>
                <c:pt idx="17">
                  <c:v>43965</c:v>
                </c:pt>
                <c:pt idx="18">
                  <c:v>43964</c:v>
                </c:pt>
                <c:pt idx="19">
                  <c:v>43963</c:v>
                </c:pt>
                <c:pt idx="20">
                  <c:v>43962</c:v>
                </c:pt>
                <c:pt idx="21">
                  <c:v>43958</c:v>
                </c:pt>
                <c:pt idx="22">
                  <c:v>43957</c:v>
                </c:pt>
                <c:pt idx="23">
                  <c:v>43956</c:v>
                </c:pt>
                <c:pt idx="24">
                  <c:v>43955</c:v>
                </c:pt>
                <c:pt idx="25">
                  <c:v>43952</c:v>
                </c:pt>
                <c:pt idx="26">
                  <c:v>43951</c:v>
                </c:pt>
                <c:pt idx="27">
                  <c:v>43950</c:v>
                </c:pt>
                <c:pt idx="28">
                  <c:v>43949</c:v>
                </c:pt>
                <c:pt idx="29">
                  <c:v>43948</c:v>
                </c:pt>
                <c:pt idx="30">
                  <c:v>43945</c:v>
                </c:pt>
                <c:pt idx="31">
                  <c:v>43944</c:v>
                </c:pt>
                <c:pt idx="32">
                  <c:v>43943</c:v>
                </c:pt>
                <c:pt idx="33">
                  <c:v>43942</c:v>
                </c:pt>
                <c:pt idx="34">
                  <c:v>43941</c:v>
                </c:pt>
                <c:pt idx="35">
                  <c:v>43938</c:v>
                </c:pt>
                <c:pt idx="36">
                  <c:v>43937</c:v>
                </c:pt>
                <c:pt idx="37">
                  <c:v>43936</c:v>
                </c:pt>
                <c:pt idx="38">
                  <c:v>43935</c:v>
                </c:pt>
                <c:pt idx="39">
                  <c:v>43930</c:v>
                </c:pt>
                <c:pt idx="40">
                  <c:v>43929</c:v>
                </c:pt>
                <c:pt idx="41">
                  <c:v>43928</c:v>
                </c:pt>
                <c:pt idx="42">
                  <c:v>43927</c:v>
                </c:pt>
                <c:pt idx="43">
                  <c:v>43924</c:v>
                </c:pt>
                <c:pt idx="44">
                  <c:v>43923</c:v>
                </c:pt>
                <c:pt idx="45">
                  <c:v>43922</c:v>
                </c:pt>
                <c:pt idx="46">
                  <c:v>43921</c:v>
                </c:pt>
                <c:pt idx="47">
                  <c:v>43920</c:v>
                </c:pt>
                <c:pt idx="48">
                  <c:v>43917</c:v>
                </c:pt>
                <c:pt idx="49">
                  <c:v>43916</c:v>
                </c:pt>
                <c:pt idx="50">
                  <c:v>43915</c:v>
                </c:pt>
                <c:pt idx="51">
                  <c:v>43914</c:v>
                </c:pt>
                <c:pt idx="52">
                  <c:v>43913</c:v>
                </c:pt>
                <c:pt idx="53">
                  <c:v>43910</c:v>
                </c:pt>
                <c:pt idx="54">
                  <c:v>43909</c:v>
                </c:pt>
                <c:pt idx="55">
                  <c:v>43908</c:v>
                </c:pt>
                <c:pt idx="56">
                  <c:v>43907</c:v>
                </c:pt>
                <c:pt idx="57">
                  <c:v>43906</c:v>
                </c:pt>
                <c:pt idx="58">
                  <c:v>43903</c:v>
                </c:pt>
                <c:pt idx="59">
                  <c:v>43902</c:v>
                </c:pt>
                <c:pt idx="60">
                  <c:v>43901</c:v>
                </c:pt>
                <c:pt idx="61">
                  <c:v>43900</c:v>
                </c:pt>
                <c:pt idx="62">
                  <c:v>43899</c:v>
                </c:pt>
                <c:pt idx="63">
                  <c:v>43896</c:v>
                </c:pt>
                <c:pt idx="64">
                  <c:v>43895</c:v>
                </c:pt>
                <c:pt idx="65">
                  <c:v>43894</c:v>
                </c:pt>
                <c:pt idx="66">
                  <c:v>43893</c:v>
                </c:pt>
                <c:pt idx="67">
                  <c:v>43892</c:v>
                </c:pt>
                <c:pt idx="68">
                  <c:v>43889</c:v>
                </c:pt>
                <c:pt idx="69">
                  <c:v>43888</c:v>
                </c:pt>
                <c:pt idx="70">
                  <c:v>43887</c:v>
                </c:pt>
                <c:pt idx="71">
                  <c:v>43886</c:v>
                </c:pt>
                <c:pt idx="72">
                  <c:v>43885</c:v>
                </c:pt>
                <c:pt idx="73">
                  <c:v>43882</c:v>
                </c:pt>
                <c:pt idx="74">
                  <c:v>43881</c:v>
                </c:pt>
                <c:pt idx="75">
                  <c:v>43880</c:v>
                </c:pt>
                <c:pt idx="76">
                  <c:v>43879</c:v>
                </c:pt>
                <c:pt idx="77">
                  <c:v>43878</c:v>
                </c:pt>
                <c:pt idx="78">
                  <c:v>43875</c:v>
                </c:pt>
                <c:pt idx="79">
                  <c:v>43874</c:v>
                </c:pt>
                <c:pt idx="80">
                  <c:v>43873</c:v>
                </c:pt>
                <c:pt idx="81">
                  <c:v>43872</c:v>
                </c:pt>
                <c:pt idx="82">
                  <c:v>43871</c:v>
                </c:pt>
                <c:pt idx="83">
                  <c:v>43868</c:v>
                </c:pt>
                <c:pt idx="84">
                  <c:v>43867</c:v>
                </c:pt>
                <c:pt idx="85">
                  <c:v>43866</c:v>
                </c:pt>
                <c:pt idx="86">
                  <c:v>43865</c:v>
                </c:pt>
                <c:pt idx="87">
                  <c:v>43864</c:v>
                </c:pt>
                <c:pt idx="88">
                  <c:v>43861</c:v>
                </c:pt>
                <c:pt idx="89">
                  <c:v>43860</c:v>
                </c:pt>
                <c:pt idx="90">
                  <c:v>43859</c:v>
                </c:pt>
                <c:pt idx="91">
                  <c:v>43858</c:v>
                </c:pt>
                <c:pt idx="92">
                  <c:v>43857</c:v>
                </c:pt>
                <c:pt idx="93">
                  <c:v>43854</c:v>
                </c:pt>
                <c:pt idx="94">
                  <c:v>43853</c:v>
                </c:pt>
                <c:pt idx="95">
                  <c:v>43852</c:v>
                </c:pt>
                <c:pt idx="96">
                  <c:v>43851</c:v>
                </c:pt>
                <c:pt idx="97">
                  <c:v>43850</c:v>
                </c:pt>
                <c:pt idx="98">
                  <c:v>43847</c:v>
                </c:pt>
                <c:pt idx="99">
                  <c:v>43846</c:v>
                </c:pt>
                <c:pt idx="100">
                  <c:v>43845</c:v>
                </c:pt>
                <c:pt idx="101">
                  <c:v>43844</c:v>
                </c:pt>
                <c:pt idx="102">
                  <c:v>43843</c:v>
                </c:pt>
                <c:pt idx="103">
                  <c:v>43840</c:v>
                </c:pt>
                <c:pt idx="104">
                  <c:v>43839</c:v>
                </c:pt>
                <c:pt idx="105">
                  <c:v>43838</c:v>
                </c:pt>
                <c:pt idx="106">
                  <c:v>43837</c:v>
                </c:pt>
                <c:pt idx="107">
                  <c:v>43836</c:v>
                </c:pt>
                <c:pt idx="108">
                  <c:v>43833</c:v>
                </c:pt>
                <c:pt idx="109">
                  <c:v>43832</c:v>
                </c:pt>
                <c:pt idx="110">
                  <c:v>43830</c:v>
                </c:pt>
                <c:pt idx="111">
                  <c:v>43829</c:v>
                </c:pt>
                <c:pt idx="112">
                  <c:v>43826</c:v>
                </c:pt>
                <c:pt idx="113">
                  <c:v>43823</c:v>
                </c:pt>
                <c:pt idx="114">
                  <c:v>43822</c:v>
                </c:pt>
                <c:pt idx="115">
                  <c:v>43819</c:v>
                </c:pt>
                <c:pt idx="116">
                  <c:v>43818</c:v>
                </c:pt>
                <c:pt idx="117">
                  <c:v>43817</c:v>
                </c:pt>
                <c:pt idx="118">
                  <c:v>43816</c:v>
                </c:pt>
                <c:pt idx="119">
                  <c:v>43815</c:v>
                </c:pt>
                <c:pt idx="120">
                  <c:v>43812</c:v>
                </c:pt>
                <c:pt idx="121">
                  <c:v>43811</c:v>
                </c:pt>
                <c:pt idx="122">
                  <c:v>43810</c:v>
                </c:pt>
                <c:pt idx="123">
                  <c:v>43809</c:v>
                </c:pt>
                <c:pt idx="124">
                  <c:v>43808</c:v>
                </c:pt>
                <c:pt idx="125">
                  <c:v>43805</c:v>
                </c:pt>
                <c:pt idx="126">
                  <c:v>43804</c:v>
                </c:pt>
                <c:pt idx="127">
                  <c:v>43803</c:v>
                </c:pt>
                <c:pt idx="128">
                  <c:v>43802</c:v>
                </c:pt>
                <c:pt idx="129">
                  <c:v>43801</c:v>
                </c:pt>
                <c:pt idx="130">
                  <c:v>43798</c:v>
                </c:pt>
                <c:pt idx="131">
                  <c:v>43797</c:v>
                </c:pt>
                <c:pt idx="132">
                  <c:v>43796</c:v>
                </c:pt>
                <c:pt idx="133">
                  <c:v>43795</c:v>
                </c:pt>
                <c:pt idx="134">
                  <c:v>43794</c:v>
                </c:pt>
                <c:pt idx="135">
                  <c:v>43791</c:v>
                </c:pt>
                <c:pt idx="136">
                  <c:v>43790</c:v>
                </c:pt>
                <c:pt idx="137">
                  <c:v>43789</c:v>
                </c:pt>
                <c:pt idx="138">
                  <c:v>43788</c:v>
                </c:pt>
                <c:pt idx="139">
                  <c:v>43787</c:v>
                </c:pt>
                <c:pt idx="140">
                  <c:v>43784</c:v>
                </c:pt>
                <c:pt idx="141">
                  <c:v>43783</c:v>
                </c:pt>
                <c:pt idx="142">
                  <c:v>43782</c:v>
                </c:pt>
                <c:pt idx="143">
                  <c:v>43781</c:v>
                </c:pt>
                <c:pt idx="144">
                  <c:v>43780</c:v>
                </c:pt>
                <c:pt idx="145">
                  <c:v>43777</c:v>
                </c:pt>
                <c:pt idx="146">
                  <c:v>43776</c:v>
                </c:pt>
                <c:pt idx="147">
                  <c:v>43775</c:v>
                </c:pt>
                <c:pt idx="148">
                  <c:v>43774</c:v>
                </c:pt>
                <c:pt idx="149">
                  <c:v>43773</c:v>
                </c:pt>
                <c:pt idx="150">
                  <c:v>43770</c:v>
                </c:pt>
                <c:pt idx="151">
                  <c:v>43769</c:v>
                </c:pt>
                <c:pt idx="152">
                  <c:v>43768</c:v>
                </c:pt>
                <c:pt idx="153">
                  <c:v>43767</c:v>
                </c:pt>
                <c:pt idx="154">
                  <c:v>43766</c:v>
                </c:pt>
                <c:pt idx="155">
                  <c:v>43763</c:v>
                </c:pt>
                <c:pt idx="156">
                  <c:v>43762</c:v>
                </c:pt>
                <c:pt idx="157">
                  <c:v>43761</c:v>
                </c:pt>
                <c:pt idx="158">
                  <c:v>43760</c:v>
                </c:pt>
                <c:pt idx="159">
                  <c:v>43759</c:v>
                </c:pt>
                <c:pt idx="160">
                  <c:v>43756</c:v>
                </c:pt>
                <c:pt idx="161">
                  <c:v>43755</c:v>
                </c:pt>
                <c:pt idx="162">
                  <c:v>43754</c:v>
                </c:pt>
                <c:pt idx="163">
                  <c:v>43753</c:v>
                </c:pt>
                <c:pt idx="164">
                  <c:v>43752</c:v>
                </c:pt>
                <c:pt idx="165">
                  <c:v>43749</c:v>
                </c:pt>
                <c:pt idx="166">
                  <c:v>43748</c:v>
                </c:pt>
                <c:pt idx="167">
                  <c:v>43747</c:v>
                </c:pt>
                <c:pt idx="168">
                  <c:v>43746</c:v>
                </c:pt>
                <c:pt idx="169">
                  <c:v>43745</c:v>
                </c:pt>
                <c:pt idx="170">
                  <c:v>43742</c:v>
                </c:pt>
                <c:pt idx="171">
                  <c:v>43741</c:v>
                </c:pt>
                <c:pt idx="172">
                  <c:v>43740</c:v>
                </c:pt>
                <c:pt idx="173">
                  <c:v>43739</c:v>
                </c:pt>
                <c:pt idx="174">
                  <c:v>43738</c:v>
                </c:pt>
                <c:pt idx="175">
                  <c:v>43735</c:v>
                </c:pt>
                <c:pt idx="176">
                  <c:v>43734</c:v>
                </c:pt>
                <c:pt idx="177">
                  <c:v>43733</c:v>
                </c:pt>
                <c:pt idx="178">
                  <c:v>43732</c:v>
                </c:pt>
                <c:pt idx="179">
                  <c:v>43731</c:v>
                </c:pt>
                <c:pt idx="180">
                  <c:v>43728</c:v>
                </c:pt>
                <c:pt idx="181">
                  <c:v>43727</c:v>
                </c:pt>
                <c:pt idx="182">
                  <c:v>43726</c:v>
                </c:pt>
                <c:pt idx="183">
                  <c:v>43725</c:v>
                </c:pt>
                <c:pt idx="184">
                  <c:v>43724</c:v>
                </c:pt>
                <c:pt idx="185">
                  <c:v>43721</c:v>
                </c:pt>
                <c:pt idx="186">
                  <c:v>43720</c:v>
                </c:pt>
                <c:pt idx="187">
                  <c:v>43719</c:v>
                </c:pt>
                <c:pt idx="188">
                  <c:v>43718</c:v>
                </c:pt>
                <c:pt idx="189">
                  <c:v>43717</c:v>
                </c:pt>
                <c:pt idx="190">
                  <c:v>43714</c:v>
                </c:pt>
                <c:pt idx="191">
                  <c:v>43713</c:v>
                </c:pt>
                <c:pt idx="192">
                  <c:v>43712</c:v>
                </c:pt>
                <c:pt idx="193">
                  <c:v>43711</c:v>
                </c:pt>
                <c:pt idx="194">
                  <c:v>43710</c:v>
                </c:pt>
                <c:pt idx="195">
                  <c:v>43707</c:v>
                </c:pt>
                <c:pt idx="196">
                  <c:v>43706</c:v>
                </c:pt>
                <c:pt idx="197">
                  <c:v>43705</c:v>
                </c:pt>
                <c:pt idx="198">
                  <c:v>43704</c:v>
                </c:pt>
                <c:pt idx="199">
                  <c:v>43700</c:v>
                </c:pt>
                <c:pt idx="200">
                  <c:v>43699</c:v>
                </c:pt>
                <c:pt idx="201">
                  <c:v>43698</c:v>
                </c:pt>
                <c:pt idx="202">
                  <c:v>43697</c:v>
                </c:pt>
                <c:pt idx="203">
                  <c:v>43696</c:v>
                </c:pt>
                <c:pt idx="204">
                  <c:v>43693</c:v>
                </c:pt>
                <c:pt idx="205">
                  <c:v>43692</c:v>
                </c:pt>
                <c:pt idx="206">
                  <c:v>43691</c:v>
                </c:pt>
                <c:pt idx="207">
                  <c:v>43690</c:v>
                </c:pt>
                <c:pt idx="208">
                  <c:v>43689</c:v>
                </c:pt>
                <c:pt idx="209">
                  <c:v>43686</c:v>
                </c:pt>
                <c:pt idx="210">
                  <c:v>43685</c:v>
                </c:pt>
                <c:pt idx="211">
                  <c:v>43684</c:v>
                </c:pt>
                <c:pt idx="212">
                  <c:v>43683</c:v>
                </c:pt>
                <c:pt idx="213">
                  <c:v>43682</c:v>
                </c:pt>
                <c:pt idx="214">
                  <c:v>43679</c:v>
                </c:pt>
                <c:pt idx="215">
                  <c:v>43678</c:v>
                </c:pt>
                <c:pt idx="216">
                  <c:v>43677</c:v>
                </c:pt>
                <c:pt idx="217">
                  <c:v>43676</c:v>
                </c:pt>
                <c:pt idx="218">
                  <c:v>43675</c:v>
                </c:pt>
                <c:pt idx="219">
                  <c:v>43672</c:v>
                </c:pt>
                <c:pt idx="220">
                  <c:v>43671</c:v>
                </c:pt>
                <c:pt idx="221">
                  <c:v>43670</c:v>
                </c:pt>
                <c:pt idx="222">
                  <c:v>43669</c:v>
                </c:pt>
                <c:pt idx="223">
                  <c:v>43668</c:v>
                </c:pt>
                <c:pt idx="224">
                  <c:v>43665</c:v>
                </c:pt>
                <c:pt idx="225">
                  <c:v>43664</c:v>
                </c:pt>
                <c:pt idx="226">
                  <c:v>43663</c:v>
                </c:pt>
                <c:pt idx="227">
                  <c:v>43662</c:v>
                </c:pt>
                <c:pt idx="228">
                  <c:v>43661</c:v>
                </c:pt>
                <c:pt idx="229">
                  <c:v>43658</c:v>
                </c:pt>
                <c:pt idx="230">
                  <c:v>43657</c:v>
                </c:pt>
                <c:pt idx="231">
                  <c:v>43656</c:v>
                </c:pt>
                <c:pt idx="232">
                  <c:v>43655</c:v>
                </c:pt>
                <c:pt idx="233">
                  <c:v>43654</c:v>
                </c:pt>
                <c:pt idx="234">
                  <c:v>43651</c:v>
                </c:pt>
                <c:pt idx="235">
                  <c:v>43650</c:v>
                </c:pt>
                <c:pt idx="236">
                  <c:v>43649</c:v>
                </c:pt>
                <c:pt idx="237">
                  <c:v>43648</c:v>
                </c:pt>
                <c:pt idx="238">
                  <c:v>43647</c:v>
                </c:pt>
                <c:pt idx="239">
                  <c:v>43644</c:v>
                </c:pt>
                <c:pt idx="240">
                  <c:v>43643</c:v>
                </c:pt>
                <c:pt idx="241">
                  <c:v>43642</c:v>
                </c:pt>
                <c:pt idx="242">
                  <c:v>43641</c:v>
                </c:pt>
                <c:pt idx="243">
                  <c:v>43640</c:v>
                </c:pt>
                <c:pt idx="244">
                  <c:v>43637</c:v>
                </c:pt>
                <c:pt idx="245">
                  <c:v>43636</c:v>
                </c:pt>
                <c:pt idx="246">
                  <c:v>43635</c:v>
                </c:pt>
                <c:pt idx="247">
                  <c:v>43634</c:v>
                </c:pt>
                <c:pt idx="248">
                  <c:v>43633</c:v>
                </c:pt>
                <c:pt idx="249">
                  <c:v>43630</c:v>
                </c:pt>
              </c:numCache>
            </c:numRef>
          </c:cat>
          <c:val>
            <c:numRef>
              <c:f>directH!$F$12:$IU$12</c:f>
              <c:numCache>
                <c:formatCode>0</c:formatCode>
                <c:ptCount val="250"/>
                <c:pt idx="0">
                  <c:v>-54.577000000000027</c:v>
                </c:pt>
                <c:pt idx="1">
                  <c:v>-54.19</c:v>
                </c:pt>
                <c:pt idx="2">
                  <c:v>-23.656000000000006</c:v>
                </c:pt>
                <c:pt idx="3">
                  <c:v>-6.9529999999999745</c:v>
                </c:pt>
                <c:pt idx="4">
                  <c:v>14.865000000000009</c:v>
                </c:pt>
                <c:pt idx="5">
                  <c:v>18.107000000000028</c:v>
                </c:pt>
                <c:pt idx="6">
                  <c:v>21.90300000000002</c:v>
                </c:pt>
                <c:pt idx="7">
                  <c:v>16.239000000000033</c:v>
                </c:pt>
                <c:pt idx="8">
                  <c:v>11.031999999999982</c:v>
                </c:pt>
                <c:pt idx="9">
                  <c:v>4.7119999999999891</c:v>
                </c:pt>
                <c:pt idx="10">
                  <c:v>62.81</c:v>
                </c:pt>
                <c:pt idx="11">
                  <c:v>5.5840000000000032</c:v>
                </c:pt>
                <c:pt idx="12">
                  <c:v>-5.1059999999999945</c:v>
                </c:pt>
                <c:pt idx="13">
                  <c:v>1.507000000000005</c:v>
                </c:pt>
                <c:pt idx="14">
                  <c:v>3.5860000000000127</c:v>
                </c:pt>
                <c:pt idx="15">
                  <c:v>6.7789999999999964</c:v>
                </c:pt>
                <c:pt idx="16">
                  <c:v>4.375</c:v>
                </c:pt>
                <c:pt idx="17">
                  <c:v>0.61700000000001864</c:v>
                </c:pt>
                <c:pt idx="18">
                  <c:v>-24.201999999999998</c:v>
                </c:pt>
                <c:pt idx="19">
                  <c:v>-16.265999999999963</c:v>
                </c:pt>
                <c:pt idx="20">
                  <c:v>-19.846000000000004</c:v>
                </c:pt>
                <c:pt idx="21">
                  <c:v>7.410000000000025</c:v>
                </c:pt>
                <c:pt idx="22">
                  <c:v>-24.850999999999999</c:v>
                </c:pt>
                <c:pt idx="23">
                  <c:v>-15.20799999999997</c:v>
                </c:pt>
                <c:pt idx="24">
                  <c:v>-15.884000000000015</c:v>
                </c:pt>
                <c:pt idx="25">
                  <c:v>-16.391999999999996</c:v>
                </c:pt>
                <c:pt idx="26">
                  <c:v>-29.105999999999995</c:v>
                </c:pt>
                <c:pt idx="27">
                  <c:v>-35.062000000000012</c:v>
                </c:pt>
                <c:pt idx="28">
                  <c:v>-30.55400000000003</c:v>
                </c:pt>
                <c:pt idx="29">
                  <c:v>-29.671999999999969</c:v>
                </c:pt>
                <c:pt idx="30">
                  <c:v>-23.591000000000008</c:v>
                </c:pt>
                <c:pt idx="31">
                  <c:v>-17.163999999999987</c:v>
                </c:pt>
                <c:pt idx="32">
                  <c:v>-16.053999999999974</c:v>
                </c:pt>
                <c:pt idx="33">
                  <c:v>-16.644000000000005</c:v>
                </c:pt>
                <c:pt idx="34">
                  <c:v>-22.632000000000005</c:v>
                </c:pt>
                <c:pt idx="35">
                  <c:v>-23.081000000000017</c:v>
                </c:pt>
                <c:pt idx="36">
                  <c:v>-24.894999999999982</c:v>
                </c:pt>
                <c:pt idx="37">
                  <c:v>-36.710999999999956</c:v>
                </c:pt>
                <c:pt idx="38">
                  <c:v>-23.73599999999999</c:v>
                </c:pt>
                <c:pt idx="39">
                  <c:v>-4.875</c:v>
                </c:pt>
                <c:pt idx="40">
                  <c:v>45.276999999999987</c:v>
                </c:pt>
                <c:pt idx="41">
                  <c:v>33.012</c:v>
                </c:pt>
                <c:pt idx="42">
                  <c:v>29.007000000000005</c:v>
                </c:pt>
                <c:pt idx="43">
                  <c:v>31.135000000000048</c:v>
                </c:pt>
                <c:pt idx="44">
                  <c:v>36.496000000000038</c:v>
                </c:pt>
                <c:pt idx="45">
                  <c:v>40.012</c:v>
                </c:pt>
                <c:pt idx="46">
                  <c:v>48.125999999999976</c:v>
                </c:pt>
                <c:pt idx="47">
                  <c:v>40.724000000000046</c:v>
                </c:pt>
                <c:pt idx="48">
                  <c:v>52.031000000000006</c:v>
                </c:pt>
                <c:pt idx="49">
                  <c:v>55.293999999999983</c:v>
                </c:pt>
                <c:pt idx="50">
                  <c:v>65.178999999999974</c:v>
                </c:pt>
                <c:pt idx="51">
                  <c:v>94.549000000000035</c:v>
                </c:pt>
                <c:pt idx="52">
                  <c:v>92.47500000000008</c:v>
                </c:pt>
                <c:pt idx="53">
                  <c:v>93.978000000000009</c:v>
                </c:pt>
                <c:pt idx="54">
                  <c:v>73.547000000000025</c:v>
                </c:pt>
                <c:pt idx="55">
                  <c:v>60.478000000000009</c:v>
                </c:pt>
                <c:pt idx="56">
                  <c:v>0.63899999999995316</c:v>
                </c:pt>
                <c:pt idx="57">
                  <c:v>-18.725000000000023</c:v>
                </c:pt>
                <c:pt idx="58">
                  <c:v>-45.76400000000001</c:v>
                </c:pt>
                <c:pt idx="59">
                  <c:v>-78.056000000000012</c:v>
                </c:pt>
                <c:pt idx="60">
                  <c:v>-93.141999999999996</c:v>
                </c:pt>
                <c:pt idx="61">
                  <c:v>-93.537000000000006</c:v>
                </c:pt>
                <c:pt idx="62">
                  <c:v>-84.108000000000004</c:v>
                </c:pt>
                <c:pt idx="63">
                  <c:v>-84.091999999999985</c:v>
                </c:pt>
                <c:pt idx="64">
                  <c:v>-82.09</c:v>
                </c:pt>
                <c:pt idx="65">
                  <c:v>-79.39</c:v>
                </c:pt>
                <c:pt idx="66">
                  <c:v>-84.623000000000005</c:v>
                </c:pt>
                <c:pt idx="67">
                  <c:v>-80.364000000000004</c:v>
                </c:pt>
                <c:pt idx="68">
                  <c:v>-79.001000000000005</c:v>
                </c:pt>
                <c:pt idx="69">
                  <c:v>-85.11</c:v>
                </c:pt>
                <c:pt idx="70">
                  <c:v>-76.736000000000004</c:v>
                </c:pt>
                <c:pt idx="71">
                  <c:v>-84.037000000000006</c:v>
                </c:pt>
                <c:pt idx="72">
                  <c:v>-90.960999999999999</c:v>
                </c:pt>
                <c:pt idx="73">
                  <c:v>-88.855999999999995</c:v>
                </c:pt>
                <c:pt idx="74">
                  <c:v>-91.029999999999987</c:v>
                </c:pt>
                <c:pt idx="75">
                  <c:v>-89.905999999999992</c:v>
                </c:pt>
                <c:pt idx="76">
                  <c:v>-89.715999999999994</c:v>
                </c:pt>
                <c:pt idx="77">
                  <c:v>-89.033000000000001</c:v>
                </c:pt>
                <c:pt idx="78">
                  <c:v>-90.295999999999992</c:v>
                </c:pt>
                <c:pt idx="79">
                  <c:v>-91.49499999999999</c:v>
                </c:pt>
                <c:pt idx="80">
                  <c:v>-89.17</c:v>
                </c:pt>
                <c:pt idx="81">
                  <c:v>-89.739000000000019</c:v>
                </c:pt>
                <c:pt idx="82">
                  <c:v>-93.65100000000001</c:v>
                </c:pt>
                <c:pt idx="83">
                  <c:v>-96.622</c:v>
                </c:pt>
                <c:pt idx="84">
                  <c:v>-94.509999999999991</c:v>
                </c:pt>
                <c:pt idx="85">
                  <c:v>-92.446000000000012</c:v>
                </c:pt>
                <c:pt idx="86">
                  <c:v>-94.503000000000014</c:v>
                </c:pt>
                <c:pt idx="87">
                  <c:v>-96.787000000000006</c:v>
                </c:pt>
                <c:pt idx="88">
                  <c:v>-97.775000000000006</c:v>
                </c:pt>
                <c:pt idx="89">
                  <c:v>-90.567999999999998</c:v>
                </c:pt>
                <c:pt idx="90">
                  <c:v>-83.772000000000006</c:v>
                </c:pt>
                <c:pt idx="91">
                  <c:v>-84.066999999999993</c:v>
                </c:pt>
                <c:pt idx="92">
                  <c:v>-86.35799999999999</c:v>
                </c:pt>
                <c:pt idx="93">
                  <c:v>-79.905000000000015</c:v>
                </c:pt>
                <c:pt idx="94">
                  <c:v>-79.704999999999998</c:v>
                </c:pt>
                <c:pt idx="95">
                  <c:v>-80.816999999999993</c:v>
                </c:pt>
                <c:pt idx="96">
                  <c:v>-78.771000000000001</c:v>
                </c:pt>
                <c:pt idx="97">
                  <c:v>-77.442999999999984</c:v>
                </c:pt>
                <c:pt idx="98">
                  <c:v>-78.132999999999981</c:v>
                </c:pt>
                <c:pt idx="99">
                  <c:v>-81.175000000000011</c:v>
                </c:pt>
                <c:pt idx="100">
                  <c:v>-78.376000000000005</c:v>
                </c:pt>
                <c:pt idx="101">
                  <c:v>-77.352000000000004</c:v>
                </c:pt>
                <c:pt idx="102">
                  <c:v>-78.185000000000002</c:v>
                </c:pt>
                <c:pt idx="103">
                  <c:v>-79.900999999999982</c:v>
                </c:pt>
                <c:pt idx="104">
                  <c:v>-79.849999999999994</c:v>
                </c:pt>
                <c:pt idx="105">
                  <c:v>-81.128</c:v>
                </c:pt>
                <c:pt idx="106">
                  <c:v>-82.24499999999999</c:v>
                </c:pt>
                <c:pt idx="107">
                  <c:v>-81.588999999999984</c:v>
                </c:pt>
                <c:pt idx="108">
                  <c:v>-81.858999999999995</c:v>
                </c:pt>
                <c:pt idx="109">
                  <c:v>-81.209999999999994</c:v>
                </c:pt>
                <c:pt idx="110">
                  <c:v>-76.81</c:v>
                </c:pt>
                <c:pt idx="111">
                  <c:v>-77.680999999999997</c:v>
                </c:pt>
                <c:pt idx="112">
                  <c:v>-82.613</c:v>
                </c:pt>
                <c:pt idx="113">
                  <c:v>-72.159000000000006</c:v>
                </c:pt>
                <c:pt idx="114">
                  <c:v>-76.555000000000007</c:v>
                </c:pt>
                <c:pt idx="115">
                  <c:v>-75.707999999999984</c:v>
                </c:pt>
                <c:pt idx="116">
                  <c:v>-77.352000000000004</c:v>
                </c:pt>
                <c:pt idx="117">
                  <c:v>-78.948999999999998</c:v>
                </c:pt>
                <c:pt idx="118">
                  <c:v>-80.673000000000002</c:v>
                </c:pt>
                <c:pt idx="119">
                  <c:v>-80.896999999999991</c:v>
                </c:pt>
                <c:pt idx="120">
                  <c:v>-80.454999999999998</c:v>
                </c:pt>
                <c:pt idx="121">
                  <c:v>-86.231999999999999</c:v>
                </c:pt>
                <c:pt idx="122">
                  <c:v>-87.331000000000017</c:v>
                </c:pt>
                <c:pt idx="123">
                  <c:v>-84.608000000000004</c:v>
                </c:pt>
                <c:pt idx="124">
                  <c:v>-88.782000000000011</c:v>
                </c:pt>
                <c:pt idx="125">
                  <c:v>-92.183999999999983</c:v>
                </c:pt>
                <c:pt idx="126">
                  <c:v>-94.984999999999999</c:v>
                </c:pt>
                <c:pt idx="127">
                  <c:v>-100.28799999999998</c:v>
                </c:pt>
                <c:pt idx="128">
                  <c:v>-104.11699999999999</c:v>
                </c:pt>
                <c:pt idx="129">
                  <c:v>-101.776</c:v>
                </c:pt>
                <c:pt idx="130">
                  <c:v>-103.98399999999999</c:v>
                </c:pt>
                <c:pt idx="131">
                  <c:v>-104.279</c:v>
                </c:pt>
                <c:pt idx="132">
                  <c:v>-106.02</c:v>
                </c:pt>
                <c:pt idx="133">
                  <c:v>-105.255</c:v>
                </c:pt>
                <c:pt idx="134">
                  <c:v>-107.62199999999999</c:v>
                </c:pt>
                <c:pt idx="135">
                  <c:v>-110.288</c:v>
                </c:pt>
                <c:pt idx="136">
                  <c:v>-110.28</c:v>
                </c:pt>
                <c:pt idx="137">
                  <c:v>-110.37300000000002</c:v>
                </c:pt>
                <c:pt idx="138">
                  <c:v>-108.286</c:v>
                </c:pt>
                <c:pt idx="139">
                  <c:v>-103.14400000000001</c:v>
                </c:pt>
                <c:pt idx="140">
                  <c:v>-105.345</c:v>
                </c:pt>
                <c:pt idx="141">
                  <c:v>-105.83199999999999</c:v>
                </c:pt>
                <c:pt idx="142">
                  <c:v>-102.191</c:v>
                </c:pt>
                <c:pt idx="143">
                  <c:v>-97.875</c:v>
                </c:pt>
                <c:pt idx="144">
                  <c:v>-97.421000000000021</c:v>
                </c:pt>
                <c:pt idx="145">
                  <c:v>-97.625000000000014</c:v>
                </c:pt>
                <c:pt idx="146">
                  <c:v>-97.471000000000018</c:v>
                </c:pt>
                <c:pt idx="147">
                  <c:v>-96.607000000000014</c:v>
                </c:pt>
                <c:pt idx="148">
                  <c:v>-95.266000000000005</c:v>
                </c:pt>
                <c:pt idx="149">
                  <c:v>-95.938999999999993</c:v>
                </c:pt>
                <c:pt idx="150">
                  <c:v>-98.869</c:v>
                </c:pt>
                <c:pt idx="151">
                  <c:v>-100.477</c:v>
                </c:pt>
                <c:pt idx="152">
                  <c:v>-98.691000000000017</c:v>
                </c:pt>
                <c:pt idx="153">
                  <c:v>-99.110000000000014</c:v>
                </c:pt>
                <c:pt idx="154">
                  <c:v>-98.923999999999992</c:v>
                </c:pt>
                <c:pt idx="155">
                  <c:v>-102.19499999999999</c:v>
                </c:pt>
                <c:pt idx="156">
                  <c:v>-103.41799999999999</c:v>
                </c:pt>
                <c:pt idx="157">
                  <c:v>-103.501</c:v>
                </c:pt>
                <c:pt idx="158">
                  <c:v>-104.273</c:v>
                </c:pt>
                <c:pt idx="159">
                  <c:v>-105.708</c:v>
                </c:pt>
                <c:pt idx="160">
                  <c:v>-107.965</c:v>
                </c:pt>
                <c:pt idx="161">
                  <c:v>-110.03400000000001</c:v>
                </c:pt>
                <c:pt idx="162">
                  <c:v>-109.09200000000001</c:v>
                </c:pt>
                <c:pt idx="163">
                  <c:v>-111.023</c:v>
                </c:pt>
                <c:pt idx="164">
                  <c:v>-112.264</c:v>
                </c:pt>
                <c:pt idx="165">
                  <c:v>-112.06700000000001</c:v>
                </c:pt>
                <c:pt idx="166">
                  <c:v>-112.89700000000001</c:v>
                </c:pt>
                <c:pt idx="167">
                  <c:v>-114.32299999999999</c:v>
                </c:pt>
                <c:pt idx="168">
                  <c:v>-117.17299999999999</c:v>
                </c:pt>
                <c:pt idx="169">
                  <c:v>-115.976</c:v>
                </c:pt>
                <c:pt idx="170">
                  <c:v>-116.706</c:v>
                </c:pt>
                <c:pt idx="171">
                  <c:v>-117.78599999999999</c:v>
                </c:pt>
                <c:pt idx="172">
                  <c:v>-113.33899999999998</c:v>
                </c:pt>
                <c:pt idx="173">
                  <c:v>-112.94999999999999</c:v>
                </c:pt>
                <c:pt idx="174">
                  <c:v>-115.70699999999998</c:v>
                </c:pt>
                <c:pt idx="175">
                  <c:v>-117.97000000000001</c:v>
                </c:pt>
                <c:pt idx="176">
                  <c:v>-120.831</c:v>
                </c:pt>
                <c:pt idx="177">
                  <c:v>-119.812</c:v>
                </c:pt>
                <c:pt idx="178">
                  <c:v>-118.69200000000001</c:v>
                </c:pt>
                <c:pt idx="179">
                  <c:v>-117.387</c:v>
                </c:pt>
                <c:pt idx="180">
                  <c:v>-114.71700000000001</c:v>
                </c:pt>
                <c:pt idx="181">
                  <c:v>-117.88099999999999</c:v>
                </c:pt>
                <c:pt idx="182">
                  <c:v>-117.28299999999999</c:v>
                </c:pt>
                <c:pt idx="183">
                  <c:v>-122.16499999999999</c:v>
                </c:pt>
                <c:pt idx="184">
                  <c:v>-121.36800000000001</c:v>
                </c:pt>
                <c:pt idx="185">
                  <c:v>-116.78999999999999</c:v>
                </c:pt>
                <c:pt idx="186">
                  <c:v>-116.26899999999999</c:v>
                </c:pt>
                <c:pt idx="187">
                  <c:v>-117.25099999999999</c:v>
                </c:pt>
                <c:pt idx="188">
                  <c:v>-121.80199999999999</c:v>
                </c:pt>
                <c:pt idx="189">
                  <c:v>-118.997</c:v>
                </c:pt>
                <c:pt idx="190">
                  <c:v>-112.34899999999999</c:v>
                </c:pt>
                <c:pt idx="191">
                  <c:v>-110.93600000000001</c:v>
                </c:pt>
                <c:pt idx="192">
                  <c:v>-115.211</c:v>
                </c:pt>
                <c:pt idx="193">
                  <c:v>-118.562</c:v>
                </c:pt>
                <c:pt idx="194">
                  <c:v>-119.71499999999999</c:v>
                </c:pt>
                <c:pt idx="195">
                  <c:v>-122.087</c:v>
                </c:pt>
                <c:pt idx="196">
                  <c:v>-117.14100000000001</c:v>
                </c:pt>
                <c:pt idx="197">
                  <c:v>-118.1</c:v>
                </c:pt>
                <c:pt idx="198">
                  <c:v>-121.88400000000001</c:v>
                </c:pt>
                <c:pt idx="199">
                  <c:v>-124.68400000000001</c:v>
                </c:pt>
                <c:pt idx="200">
                  <c:v>-122.733</c:v>
                </c:pt>
                <c:pt idx="201">
                  <c:v>-118.37299999999999</c:v>
                </c:pt>
                <c:pt idx="202">
                  <c:v>-117.913</c:v>
                </c:pt>
                <c:pt idx="203">
                  <c:v>-119.34599999999999</c:v>
                </c:pt>
                <c:pt idx="204">
                  <c:v>-119.91899999999998</c:v>
                </c:pt>
                <c:pt idx="205">
                  <c:v>-124.52</c:v>
                </c:pt>
                <c:pt idx="206">
                  <c:v>-126.94400000000002</c:v>
                </c:pt>
                <c:pt idx="207">
                  <c:v>-120.11200000000001</c:v>
                </c:pt>
                <c:pt idx="208">
                  <c:v>-118.274</c:v>
                </c:pt>
                <c:pt idx="209">
                  <c:v>-116.804</c:v>
                </c:pt>
                <c:pt idx="210">
                  <c:v>-118.997</c:v>
                </c:pt>
                <c:pt idx="211">
                  <c:v>-118.46599999999999</c:v>
                </c:pt>
                <c:pt idx="212">
                  <c:v>-119.18400000000001</c:v>
                </c:pt>
                <c:pt idx="213">
                  <c:v>-117.43699999999998</c:v>
                </c:pt>
                <c:pt idx="214">
                  <c:v>-118.14499999999998</c:v>
                </c:pt>
                <c:pt idx="215">
                  <c:v>-115.26400000000001</c:v>
                </c:pt>
                <c:pt idx="216">
                  <c:v>-111.93899999999999</c:v>
                </c:pt>
                <c:pt idx="217">
                  <c:v>-106.753</c:v>
                </c:pt>
                <c:pt idx="218">
                  <c:v>-106.36799999999999</c:v>
                </c:pt>
                <c:pt idx="219">
                  <c:v>-99.003999999999991</c:v>
                </c:pt>
                <c:pt idx="220">
                  <c:v>-93.676000000000016</c:v>
                </c:pt>
                <c:pt idx="221">
                  <c:v>-91.295000000000002</c:v>
                </c:pt>
                <c:pt idx="222">
                  <c:v>-93.412000000000006</c:v>
                </c:pt>
                <c:pt idx="223">
                  <c:v>-92.959000000000003</c:v>
                </c:pt>
                <c:pt idx="224">
                  <c:v>-93.436999999999998</c:v>
                </c:pt>
                <c:pt idx="225">
                  <c:v>-91.791000000000011</c:v>
                </c:pt>
                <c:pt idx="226">
                  <c:v>-91.535000000000011</c:v>
                </c:pt>
                <c:pt idx="227">
                  <c:v>-87.766000000000005</c:v>
                </c:pt>
                <c:pt idx="228">
                  <c:v>-85.043999999999983</c:v>
                </c:pt>
                <c:pt idx="229">
                  <c:v>-82.617000000000004</c:v>
                </c:pt>
                <c:pt idx="230">
                  <c:v>-80.715999999999994</c:v>
                </c:pt>
                <c:pt idx="231">
                  <c:v>-78.169000000000011</c:v>
                </c:pt>
                <c:pt idx="232">
                  <c:v>-82.396999999999991</c:v>
                </c:pt>
                <c:pt idx="233">
                  <c:v>-84.579000000000008</c:v>
                </c:pt>
                <c:pt idx="234">
                  <c:v>-83.215000000000003</c:v>
                </c:pt>
                <c:pt idx="235">
                  <c:v>-85.754999999999995</c:v>
                </c:pt>
                <c:pt idx="236">
                  <c:v>-87.468000000000018</c:v>
                </c:pt>
                <c:pt idx="237">
                  <c:v>-88.316000000000003</c:v>
                </c:pt>
                <c:pt idx="238">
                  <c:v>-91.998000000000005</c:v>
                </c:pt>
                <c:pt idx="239">
                  <c:v>-94.162000000000006</c:v>
                </c:pt>
                <c:pt idx="240">
                  <c:v>-91.480999999999995</c:v>
                </c:pt>
                <c:pt idx="241">
                  <c:v>-92.038999999999987</c:v>
                </c:pt>
                <c:pt idx="242">
                  <c:v>-100.029</c:v>
                </c:pt>
                <c:pt idx="243">
                  <c:v>-98.811000000000007</c:v>
                </c:pt>
                <c:pt idx="244">
                  <c:v>-99.563000000000002</c:v>
                </c:pt>
                <c:pt idx="245">
                  <c:v>-102.27499999999999</c:v>
                </c:pt>
                <c:pt idx="246">
                  <c:v>-105.41700000000002</c:v>
                </c:pt>
                <c:pt idx="247">
                  <c:v>-106.958</c:v>
                </c:pt>
                <c:pt idx="248">
                  <c:v>-112.42399999999999</c:v>
                </c:pt>
                <c:pt idx="249">
                  <c:v>-114.22200000000001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E-4EB8-801E-2DA3C2B97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9648704"/>
        <c:axId val="1822572288"/>
      </c:lineChart>
      <c:dateAx>
        <c:axId val="1729648704"/>
        <c:scaling>
          <c:orientation val="minMax"/>
        </c:scaling>
        <c:delete val="0"/>
        <c:axPos val="b"/>
        <c:numFmt formatCode="dd\ mmm\ 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72288"/>
        <c:crosses val="autoZero"/>
        <c:auto val="1"/>
        <c:lblOffset val="100"/>
        <c:baseTimeUnit val="days"/>
      </c:dateAx>
      <c:valAx>
        <c:axId val="18225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0653666513591918E-2"/>
          <c:y val="4.0574277327760068E-2"/>
          <c:w val="0.19293571233894483"/>
          <c:h val="0.2282349025898390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directH!$C$18</c:f>
              <c:strCache>
                <c:ptCount val="1"/>
                <c:pt idx="0">
                  <c:v>BAYNGR 2 3/8 04/02/75-SOLBBB 4 1/4 PERP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directH!$F$5:$IU$5</c:f>
              <c:numCache>
                <c:formatCode>dd\ mmm\ yy</c:formatCode>
                <c:ptCount val="250"/>
                <c:pt idx="0">
                  <c:v>43991</c:v>
                </c:pt>
                <c:pt idx="1">
                  <c:v>43990</c:v>
                </c:pt>
                <c:pt idx="2">
                  <c:v>43987</c:v>
                </c:pt>
                <c:pt idx="3">
                  <c:v>43986</c:v>
                </c:pt>
                <c:pt idx="4">
                  <c:v>43985</c:v>
                </c:pt>
                <c:pt idx="5">
                  <c:v>43984</c:v>
                </c:pt>
                <c:pt idx="6">
                  <c:v>43983</c:v>
                </c:pt>
                <c:pt idx="7">
                  <c:v>43980</c:v>
                </c:pt>
                <c:pt idx="8">
                  <c:v>43979</c:v>
                </c:pt>
                <c:pt idx="9">
                  <c:v>43978</c:v>
                </c:pt>
                <c:pt idx="10">
                  <c:v>43977</c:v>
                </c:pt>
                <c:pt idx="11">
                  <c:v>43973</c:v>
                </c:pt>
                <c:pt idx="12">
                  <c:v>43972</c:v>
                </c:pt>
                <c:pt idx="13">
                  <c:v>43971</c:v>
                </c:pt>
                <c:pt idx="14">
                  <c:v>43970</c:v>
                </c:pt>
                <c:pt idx="15">
                  <c:v>43969</c:v>
                </c:pt>
                <c:pt idx="16">
                  <c:v>43966</c:v>
                </c:pt>
                <c:pt idx="17">
                  <c:v>43965</c:v>
                </c:pt>
                <c:pt idx="18">
                  <c:v>43964</c:v>
                </c:pt>
                <c:pt idx="19">
                  <c:v>43963</c:v>
                </c:pt>
                <c:pt idx="20">
                  <c:v>43962</c:v>
                </c:pt>
                <c:pt idx="21">
                  <c:v>43958</c:v>
                </c:pt>
                <c:pt idx="22">
                  <c:v>43957</c:v>
                </c:pt>
                <c:pt idx="23">
                  <c:v>43956</c:v>
                </c:pt>
                <c:pt idx="24">
                  <c:v>43955</c:v>
                </c:pt>
                <c:pt idx="25">
                  <c:v>43952</c:v>
                </c:pt>
                <c:pt idx="26">
                  <c:v>43951</c:v>
                </c:pt>
                <c:pt idx="27">
                  <c:v>43950</c:v>
                </c:pt>
                <c:pt idx="28">
                  <c:v>43949</c:v>
                </c:pt>
                <c:pt idx="29">
                  <c:v>43948</c:v>
                </c:pt>
                <c:pt idx="30">
                  <c:v>43945</c:v>
                </c:pt>
                <c:pt idx="31">
                  <c:v>43944</c:v>
                </c:pt>
                <c:pt idx="32">
                  <c:v>43943</c:v>
                </c:pt>
                <c:pt idx="33">
                  <c:v>43942</c:v>
                </c:pt>
                <c:pt idx="34">
                  <c:v>43941</c:v>
                </c:pt>
                <c:pt idx="35">
                  <c:v>43938</c:v>
                </c:pt>
                <c:pt idx="36">
                  <c:v>43937</c:v>
                </c:pt>
                <c:pt idx="37">
                  <c:v>43936</c:v>
                </c:pt>
                <c:pt idx="38">
                  <c:v>43935</c:v>
                </c:pt>
                <c:pt idx="39">
                  <c:v>43930</c:v>
                </c:pt>
                <c:pt idx="40">
                  <c:v>43929</c:v>
                </c:pt>
                <c:pt idx="41">
                  <c:v>43928</c:v>
                </c:pt>
                <c:pt idx="42">
                  <c:v>43927</c:v>
                </c:pt>
                <c:pt idx="43">
                  <c:v>43924</c:v>
                </c:pt>
                <c:pt idx="44">
                  <c:v>43923</c:v>
                </c:pt>
                <c:pt idx="45">
                  <c:v>43922</c:v>
                </c:pt>
                <c:pt idx="46">
                  <c:v>43921</c:v>
                </c:pt>
                <c:pt idx="47">
                  <c:v>43920</c:v>
                </c:pt>
                <c:pt idx="48">
                  <c:v>43917</c:v>
                </c:pt>
                <c:pt idx="49">
                  <c:v>43916</c:v>
                </c:pt>
                <c:pt idx="50">
                  <c:v>43915</c:v>
                </c:pt>
                <c:pt idx="51">
                  <c:v>43914</c:v>
                </c:pt>
                <c:pt idx="52">
                  <c:v>43913</c:v>
                </c:pt>
                <c:pt idx="53">
                  <c:v>43910</c:v>
                </c:pt>
                <c:pt idx="54">
                  <c:v>43909</c:v>
                </c:pt>
                <c:pt idx="55">
                  <c:v>43908</c:v>
                </c:pt>
                <c:pt idx="56">
                  <c:v>43907</c:v>
                </c:pt>
                <c:pt idx="57">
                  <c:v>43906</c:v>
                </c:pt>
                <c:pt idx="58">
                  <c:v>43903</c:v>
                </c:pt>
                <c:pt idx="59">
                  <c:v>43902</c:v>
                </c:pt>
                <c:pt idx="60">
                  <c:v>43901</c:v>
                </c:pt>
                <c:pt idx="61">
                  <c:v>43900</c:v>
                </c:pt>
                <c:pt idx="62">
                  <c:v>43899</c:v>
                </c:pt>
                <c:pt idx="63">
                  <c:v>43896</c:v>
                </c:pt>
                <c:pt idx="64">
                  <c:v>43895</c:v>
                </c:pt>
                <c:pt idx="65">
                  <c:v>43894</c:v>
                </c:pt>
                <c:pt idx="66">
                  <c:v>43893</c:v>
                </c:pt>
                <c:pt idx="67">
                  <c:v>43892</c:v>
                </c:pt>
                <c:pt idx="68">
                  <c:v>43889</c:v>
                </c:pt>
                <c:pt idx="69">
                  <c:v>43888</c:v>
                </c:pt>
                <c:pt idx="70">
                  <c:v>43887</c:v>
                </c:pt>
                <c:pt idx="71">
                  <c:v>43886</c:v>
                </c:pt>
                <c:pt idx="72">
                  <c:v>43885</c:v>
                </c:pt>
                <c:pt idx="73">
                  <c:v>43882</c:v>
                </c:pt>
                <c:pt idx="74">
                  <c:v>43881</c:v>
                </c:pt>
                <c:pt idx="75">
                  <c:v>43880</c:v>
                </c:pt>
                <c:pt idx="76">
                  <c:v>43879</c:v>
                </c:pt>
                <c:pt idx="77">
                  <c:v>43878</c:v>
                </c:pt>
                <c:pt idx="78">
                  <c:v>43875</c:v>
                </c:pt>
                <c:pt idx="79">
                  <c:v>43874</c:v>
                </c:pt>
                <c:pt idx="80">
                  <c:v>43873</c:v>
                </c:pt>
                <c:pt idx="81">
                  <c:v>43872</c:v>
                </c:pt>
                <c:pt idx="82">
                  <c:v>43871</c:v>
                </c:pt>
                <c:pt idx="83">
                  <c:v>43868</c:v>
                </c:pt>
                <c:pt idx="84">
                  <c:v>43867</c:v>
                </c:pt>
                <c:pt idx="85">
                  <c:v>43866</c:v>
                </c:pt>
                <c:pt idx="86">
                  <c:v>43865</c:v>
                </c:pt>
                <c:pt idx="87">
                  <c:v>43864</c:v>
                </c:pt>
                <c:pt idx="88">
                  <c:v>43861</c:v>
                </c:pt>
                <c:pt idx="89">
                  <c:v>43860</c:v>
                </c:pt>
                <c:pt idx="90">
                  <c:v>43859</c:v>
                </c:pt>
                <c:pt idx="91">
                  <c:v>43858</c:v>
                </c:pt>
                <c:pt idx="92">
                  <c:v>43857</c:v>
                </c:pt>
                <c:pt idx="93">
                  <c:v>43854</c:v>
                </c:pt>
                <c:pt idx="94">
                  <c:v>43853</c:v>
                </c:pt>
                <c:pt idx="95">
                  <c:v>43852</c:v>
                </c:pt>
                <c:pt idx="96">
                  <c:v>43851</c:v>
                </c:pt>
                <c:pt idx="97">
                  <c:v>43850</c:v>
                </c:pt>
                <c:pt idx="98">
                  <c:v>43847</c:v>
                </c:pt>
                <c:pt idx="99">
                  <c:v>43846</c:v>
                </c:pt>
                <c:pt idx="100">
                  <c:v>43845</c:v>
                </c:pt>
                <c:pt idx="101">
                  <c:v>43844</c:v>
                </c:pt>
                <c:pt idx="102">
                  <c:v>43843</c:v>
                </c:pt>
                <c:pt idx="103">
                  <c:v>43840</c:v>
                </c:pt>
                <c:pt idx="104">
                  <c:v>43839</c:v>
                </c:pt>
                <c:pt idx="105">
                  <c:v>43838</c:v>
                </c:pt>
                <c:pt idx="106">
                  <c:v>43837</c:v>
                </c:pt>
                <c:pt idx="107">
                  <c:v>43836</c:v>
                </c:pt>
                <c:pt idx="108">
                  <c:v>43833</c:v>
                </c:pt>
                <c:pt idx="109">
                  <c:v>43832</c:v>
                </c:pt>
                <c:pt idx="110">
                  <c:v>43830</c:v>
                </c:pt>
                <c:pt idx="111">
                  <c:v>43829</c:v>
                </c:pt>
                <c:pt idx="112">
                  <c:v>43826</c:v>
                </c:pt>
                <c:pt idx="113">
                  <c:v>43823</c:v>
                </c:pt>
                <c:pt idx="114">
                  <c:v>43822</c:v>
                </c:pt>
                <c:pt idx="115">
                  <c:v>43819</c:v>
                </c:pt>
                <c:pt idx="116">
                  <c:v>43818</c:v>
                </c:pt>
                <c:pt idx="117">
                  <c:v>43817</c:v>
                </c:pt>
                <c:pt idx="118">
                  <c:v>43816</c:v>
                </c:pt>
                <c:pt idx="119">
                  <c:v>43815</c:v>
                </c:pt>
                <c:pt idx="120">
                  <c:v>43812</c:v>
                </c:pt>
                <c:pt idx="121">
                  <c:v>43811</c:v>
                </c:pt>
                <c:pt idx="122">
                  <c:v>43810</c:v>
                </c:pt>
                <c:pt idx="123">
                  <c:v>43809</c:v>
                </c:pt>
                <c:pt idx="124">
                  <c:v>43808</c:v>
                </c:pt>
                <c:pt idx="125">
                  <c:v>43805</c:v>
                </c:pt>
                <c:pt idx="126">
                  <c:v>43804</c:v>
                </c:pt>
                <c:pt idx="127">
                  <c:v>43803</c:v>
                </c:pt>
                <c:pt idx="128">
                  <c:v>43802</c:v>
                </c:pt>
                <c:pt idx="129">
                  <c:v>43801</c:v>
                </c:pt>
                <c:pt idx="130">
                  <c:v>43798</c:v>
                </c:pt>
                <c:pt idx="131">
                  <c:v>43797</c:v>
                </c:pt>
                <c:pt idx="132">
                  <c:v>43796</c:v>
                </c:pt>
                <c:pt idx="133">
                  <c:v>43795</c:v>
                </c:pt>
                <c:pt idx="134">
                  <c:v>43794</c:v>
                </c:pt>
                <c:pt idx="135">
                  <c:v>43791</c:v>
                </c:pt>
                <c:pt idx="136">
                  <c:v>43790</c:v>
                </c:pt>
                <c:pt idx="137">
                  <c:v>43789</c:v>
                </c:pt>
                <c:pt idx="138">
                  <c:v>43788</c:v>
                </c:pt>
                <c:pt idx="139">
                  <c:v>43787</c:v>
                </c:pt>
                <c:pt idx="140">
                  <c:v>43784</c:v>
                </c:pt>
                <c:pt idx="141">
                  <c:v>43783</c:v>
                </c:pt>
                <c:pt idx="142">
                  <c:v>43782</c:v>
                </c:pt>
                <c:pt idx="143">
                  <c:v>43781</c:v>
                </c:pt>
                <c:pt idx="144">
                  <c:v>43780</c:v>
                </c:pt>
                <c:pt idx="145">
                  <c:v>43777</c:v>
                </c:pt>
                <c:pt idx="146">
                  <c:v>43776</c:v>
                </c:pt>
                <c:pt idx="147">
                  <c:v>43775</c:v>
                </c:pt>
                <c:pt idx="148">
                  <c:v>43774</c:v>
                </c:pt>
                <c:pt idx="149">
                  <c:v>43773</c:v>
                </c:pt>
                <c:pt idx="150">
                  <c:v>43770</c:v>
                </c:pt>
                <c:pt idx="151">
                  <c:v>43769</c:v>
                </c:pt>
                <c:pt idx="152">
                  <c:v>43768</c:v>
                </c:pt>
                <c:pt idx="153">
                  <c:v>43767</c:v>
                </c:pt>
                <c:pt idx="154">
                  <c:v>43766</c:v>
                </c:pt>
                <c:pt idx="155">
                  <c:v>43763</c:v>
                </c:pt>
                <c:pt idx="156">
                  <c:v>43762</c:v>
                </c:pt>
                <c:pt idx="157">
                  <c:v>43761</c:v>
                </c:pt>
                <c:pt idx="158">
                  <c:v>43760</c:v>
                </c:pt>
                <c:pt idx="159">
                  <c:v>43759</c:v>
                </c:pt>
                <c:pt idx="160">
                  <c:v>43756</c:v>
                </c:pt>
                <c:pt idx="161">
                  <c:v>43755</c:v>
                </c:pt>
                <c:pt idx="162">
                  <c:v>43754</c:v>
                </c:pt>
                <c:pt idx="163">
                  <c:v>43753</c:v>
                </c:pt>
                <c:pt idx="164">
                  <c:v>43752</c:v>
                </c:pt>
                <c:pt idx="165">
                  <c:v>43749</c:v>
                </c:pt>
                <c:pt idx="166">
                  <c:v>43748</c:v>
                </c:pt>
                <c:pt idx="167">
                  <c:v>43747</c:v>
                </c:pt>
                <c:pt idx="168">
                  <c:v>43746</c:v>
                </c:pt>
                <c:pt idx="169">
                  <c:v>43745</c:v>
                </c:pt>
                <c:pt idx="170">
                  <c:v>43742</c:v>
                </c:pt>
                <c:pt idx="171">
                  <c:v>43741</c:v>
                </c:pt>
                <c:pt idx="172">
                  <c:v>43740</c:v>
                </c:pt>
                <c:pt idx="173">
                  <c:v>43739</c:v>
                </c:pt>
                <c:pt idx="174">
                  <c:v>43738</c:v>
                </c:pt>
                <c:pt idx="175">
                  <c:v>43735</c:v>
                </c:pt>
                <c:pt idx="176">
                  <c:v>43734</c:v>
                </c:pt>
                <c:pt idx="177">
                  <c:v>43733</c:v>
                </c:pt>
                <c:pt idx="178">
                  <c:v>43732</c:v>
                </c:pt>
                <c:pt idx="179">
                  <c:v>43731</c:v>
                </c:pt>
                <c:pt idx="180">
                  <c:v>43728</c:v>
                </c:pt>
                <c:pt idx="181">
                  <c:v>43727</c:v>
                </c:pt>
                <c:pt idx="182">
                  <c:v>43726</c:v>
                </c:pt>
                <c:pt idx="183">
                  <c:v>43725</c:v>
                </c:pt>
                <c:pt idx="184">
                  <c:v>43724</c:v>
                </c:pt>
                <c:pt idx="185">
                  <c:v>43721</c:v>
                </c:pt>
                <c:pt idx="186">
                  <c:v>43720</c:v>
                </c:pt>
                <c:pt idx="187">
                  <c:v>43719</c:v>
                </c:pt>
                <c:pt idx="188">
                  <c:v>43718</c:v>
                </c:pt>
                <c:pt idx="189">
                  <c:v>43717</c:v>
                </c:pt>
                <c:pt idx="190">
                  <c:v>43714</c:v>
                </c:pt>
                <c:pt idx="191">
                  <c:v>43713</c:v>
                </c:pt>
                <c:pt idx="192">
                  <c:v>43712</c:v>
                </c:pt>
                <c:pt idx="193">
                  <c:v>43711</c:v>
                </c:pt>
                <c:pt idx="194">
                  <c:v>43710</c:v>
                </c:pt>
                <c:pt idx="195">
                  <c:v>43707</c:v>
                </c:pt>
                <c:pt idx="196">
                  <c:v>43706</c:v>
                </c:pt>
                <c:pt idx="197">
                  <c:v>43705</c:v>
                </c:pt>
                <c:pt idx="198">
                  <c:v>43704</c:v>
                </c:pt>
                <c:pt idx="199">
                  <c:v>43700</c:v>
                </c:pt>
                <c:pt idx="200">
                  <c:v>43699</c:v>
                </c:pt>
                <c:pt idx="201">
                  <c:v>43698</c:v>
                </c:pt>
                <c:pt idx="202">
                  <c:v>43697</c:v>
                </c:pt>
                <c:pt idx="203">
                  <c:v>43696</c:v>
                </c:pt>
                <c:pt idx="204">
                  <c:v>43693</c:v>
                </c:pt>
                <c:pt idx="205">
                  <c:v>43692</c:v>
                </c:pt>
                <c:pt idx="206">
                  <c:v>43691</c:v>
                </c:pt>
                <c:pt idx="207">
                  <c:v>43690</c:v>
                </c:pt>
                <c:pt idx="208">
                  <c:v>43689</c:v>
                </c:pt>
                <c:pt idx="209">
                  <c:v>43686</c:v>
                </c:pt>
                <c:pt idx="210">
                  <c:v>43685</c:v>
                </c:pt>
                <c:pt idx="211">
                  <c:v>43684</c:v>
                </c:pt>
                <c:pt idx="212">
                  <c:v>43683</c:v>
                </c:pt>
                <c:pt idx="213">
                  <c:v>43682</c:v>
                </c:pt>
                <c:pt idx="214">
                  <c:v>43679</c:v>
                </c:pt>
                <c:pt idx="215">
                  <c:v>43678</c:v>
                </c:pt>
                <c:pt idx="216">
                  <c:v>43677</c:v>
                </c:pt>
                <c:pt idx="217">
                  <c:v>43676</c:v>
                </c:pt>
                <c:pt idx="218">
                  <c:v>43675</c:v>
                </c:pt>
                <c:pt idx="219">
                  <c:v>43672</c:v>
                </c:pt>
                <c:pt idx="220">
                  <c:v>43671</c:v>
                </c:pt>
                <c:pt idx="221">
                  <c:v>43670</c:v>
                </c:pt>
                <c:pt idx="222">
                  <c:v>43669</c:v>
                </c:pt>
                <c:pt idx="223">
                  <c:v>43668</c:v>
                </c:pt>
                <c:pt idx="224">
                  <c:v>43665</c:v>
                </c:pt>
                <c:pt idx="225">
                  <c:v>43664</c:v>
                </c:pt>
                <c:pt idx="226">
                  <c:v>43663</c:v>
                </c:pt>
                <c:pt idx="227">
                  <c:v>43662</c:v>
                </c:pt>
                <c:pt idx="228">
                  <c:v>43661</c:v>
                </c:pt>
                <c:pt idx="229">
                  <c:v>43658</c:v>
                </c:pt>
                <c:pt idx="230">
                  <c:v>43657</c:v>
                </c:pt>
                <c:pt idx="231">
                  <c:v>43656</c:v>
                </c:pt>
                <c:pt idx="232">
                  <c:v>43655</c:v>
                </c:pt>
                <c:pt idx="233">
                  <c:v>43654</c:v>
                </c:pt>
                <c:pt idx="234">
                  <c:v>43651</c:v>
                </c:pt>
                <c:pt idx="235">
                  <c:v>43650</c:v>
                </c:pt>
                <c:pt idx="236">
                  <c:v>43649</c:v>
                </c:pt>
                <c:pt idx="237">
                  <c:v>43648</c:v>
                </c:pt>
                <c:pt idx="238">
                  <c:v>43647</c:v>
                </c:pt>
                <c:pt idx="239">
                  <c:v>43644</c:v>
                </c:pt>
                <c:pt idx="240">
                  <c:v>43643</c:v>
                </c:pt>
                <c:pt idx="241">
                  <c:v>43642</c:v>
                </c:pt>
                <c:pt idx="242">
                  <c:v>43641</c:v>
                </c:pt>
                <c:pt idx="243">
                  <c:v>43640</c:v>
                </c:pt>
                <c:pt idx="244">
                  <c:v>43637</c:v>
                </c:pt>
                <c:pt idx="245">
                  <c:v>43636</c:v>
                </c:pt>
                <c:pt idx="246">
                  <c:v>43635</c:v>
                </c:pt>
                <c:pt idx="247">
                  <c:v>43634</c:v>
                </c:pt>
                <c:pt idx="248">
                  <c:v>43633</c:v>
                </c:pt>
                <c:pt idx="249">
                  <c:v>43630</c:v>
                </c:pt>
              </c:numCache>
            </c:numRef>
          </c:cat>
          <c:val>
            <c:numRef>
              <c:f>directH!$F$18:$IU$18</c:f>
              <c:numCache>
                <c:formatCode>0</c:formatCode>
                <c:ptCount val="250"/>
                <c:pt idx="0">
                  <c:v>-61.974000000000018</c:v>
                </c:pt>
                <c:pt idx="1">
                  <c:v>-68.717999999999989</c:v>
                </c:pt>
                <c:pt idx="2">
                  <c:v>-86.482000000000028</c:v>
                </c:pt>
                <c:pt idx="3">
                  <c:v>-101.53199999999998</c:v>
                </c:pt>
                <c:pt idx="4">
                  <c:v>-115.45400000000001</c:v>
                </c:pt>
                <c:pt idx="5">
                  <c:v>-122.971</c:v>
                </c:pt>
                <c:pt idx="6">
                  <c:v>-133.67800000000005</c:v>
                </c:pt>
                <c:pt idx="7">
                  <c:v>-141.381</c:v>
                </c:pt>
                <c:pt idx="8">
                  <c:v>-150.01700000000002</c:v>
                </c:pt>
                <c:pt idx="9">
                  <c:v>-154.06800000000001</c:v>
                </c:pt>
                <c:pt idx="10">
                  <c:v>-142.80000000000001</c:v>
                </c:pt>
                <c:pt idx="11">
                  <c:v>-129.74900000000002</c:v>
                </c:pt>
                <c:pt idx="12">
                  <c:v>-129.94400000000002</c:v>
                </c:pt>
                <c:pt idx="13">
                  <c:v>-123.11700000000002</c:v>
                </c:pt>
                <c:pt idx="14">
                  <c:v>-111.45499999999998</c:v>
                </c:pt>
                <c:pt idx="15">
                  <c:v>-92.838999999999999</c:v>
                </c:pt>
                <c:pt idx="16">
                  <c:v>-93.641999999999996</c:v>
                </c:pt>
                <c:pt idx="17">
                  <c:v>-96.119000000000028</c:v>
                </c:pt>
                <c:pt idx="18">
                  <c:v>-99.151999999999987</c:v>
                </c:pt>
                <c:pt idx="19">
                  <c:v>-98.03000000000003</c:v>
                </c:pt>
                <c:pt idx="20">
                  <c:v>-104.36099999999999</c:v>
                </c:pt>
                <c:pt idx="21">
                  <c:v>-139.02499999999998</c:v>
                </c:pt>
                <c:pt idx="22">
                  <c:v>-104.41999999999996</c:v>
                </c:pt>
                <c:pt idx="23">
                  <c:v>-97.531999999999982</c:v>
                </c:pt>
                <c:pt idx="24">
                  <c:v>-89.663999999999987</c:v>
                </c:pt>
                <c:pt idx="25">
                  <c:v>-77.758999999999958</c:v>
                </c:pt>
                <c:pt idx="26">
                  <c:v>-87.367999999999995</c:v>
                </c:pt>
                <c:pt idx="27">
                  <c:v>-89.040999999999997</c:v>
                </c:pt>
                <c:pt idx="28">
                  <c:v>-90.168999999999983</c:v>
                </c:pt>
                <c:pt idx="29">
                  <c:v>-94.747000000000014</c:v>
                </c:pt>
                <c:pt idx="30">
                  <c:v>-83.821000000000026</c:v>
                </c:pt>
                <c:pt idx="31">
                  <c:v>-85.522999999999968</c:v>
                </c:pt>
                <c:pt idx="32">
                  <c:v>-84.566000000000031</c:v>
                </c:pt>
                <c:pt idx="33">
                  <c:v>-84.084000000000003</c:v>
                </c:pt>
                <c:pt idx="34">
                  <c:v>-81.697000000000003</c:v>
                </c:pt>
                <c:pt idx="35">
                  <c:v>-82.076000000000022</c:v>
                </c:pt>
                <c:pt idx="36">
                  <c:v>-78.383000000000038</c:v>
                </c:pt>
                <c:pt idx="37">
                  <c:v>-83.078000000000031</c:v>
                </c:pt>
                <c:pt idx="38">
                  <c:v>-81.001000000000033</c:v>
                </c:pt>
                <c:pt idx="39">
                  <c:v>-58.504999999999995</c:v>
                </c:pt>
                <c:pt idx="40">
                  <c:v>-35.898000000000025</c:v>
                </c:pt>
                <c:pt idx="41">
                  <c:v>-20.581000000000017</c:v>
                </c:pt>
                <c:pt idx="42">
                  <c:v>4.0010000000000332</c:v>
                </c:pt>
                <c:pt idx="43">
                  <c:v>23.745000000000005</c:v>
                </c:pt>
                <c:pt idx="44">
                  <c:v>28.293000000000006</c:v>
                </c:pt>
                <c:pt idx="45">
                  <c:v>46.173000000000002</c:v>
                </c:pt>
                <c:pt idx="46">
                  <c:v>70.309999999999945</c:v>
                </c:pt>
                <c:pt idx="47">
                  <c:v>83.354999999999961</c:v>
                </c:pt>
                <c:pt idx="48">
                  <c:v>100.45599999999996</c:v>
                </c:pt>
                <c:pt idx="49">
                  <c:v>142.25600000000003</c:v>
                </c:pt>
                <c:pt idx="50">
                  <c:v>196.69899999999996</c:v>
                </c:pt>
                <c:pt idx="51">
                  <c:v>319.40499999999997</c:v>
                </c:pt>
                <c:pt idx="52">
                  <c:v>346.48899999999998</c:v>
                </c:pt>
                <c:pt idx="53">
                  <c:v>339.87299999999999</c:v>
                </c:pt>
                <c:pt idx="54">
                  <c:v>385.68400000000003</c:v>
                </c:pt>
                <c:pt idx="55">
                  <c:v>358.50899999999996</c:v>
                </c:pt>
                <c:pt idx="56">
                  <c:v>205.04299999999995</c:v>
                </c:pt>
                <c:pt idx="57">
                  <c:v>97.664999999999964</c:v>
                </c:pt>
                <c:pt idx="58">
                  <c:v>57.716999999999985</c:v>
                </c:pt>
                <c:pt idx="59">
                  <c:v>49.84499999999997</c:v>
                </c:pt>
                <c:pt idx="60">
                  <c:v>24.507000000000005</c:v>
                </c:pt>
                <c:pt idx="61">
                  <c:v>19.229999999999961</c:v>
                </c:pt>
                <c:pt idx="62">
                  <c:v>28.759999999999991</c:v>
                </c:pt>
                <c:pt idx="63">
                  <c:v>19.908000000000015</c:v>
                </c:pt>
                <c:pt idx="64">
                  <c:v>-0.60399999999998499</c:v>
                </c:pt>
                <c:pt idx="65">
                  <c:v>-2.5859999999999843</c:v>
                </c:pt>
                <c:pt idx="66">
                  <c:v>2.0580000000000211</c:v>
                </c:pt>
                <c:pt idx="67">
                  <c:v>17.459000000000003</c:v>
                </c:pt>
                <c:pt idx="68">
                  <c:v>25.414999999999992</c:v>
                </c:pt>
                <c:pt idx="69">
                  <c:v>16.078000000000003</c:v>
                </c:pt>
                <c:pt idx="70">
                  <c:v>6.2530000000000143</c:v>
                </c:pt>
                <c:pt idx="71">
                  <c:v>6.1679999999999779</c:v>
                </c:pt>
                <c:pt idx="72">
                  <c:v>3.2590000000000146</c:v>
                </c:pt>
                <c:pt idx="73">
                  <c:v>-4.1880000000000166</c:v>
                </c:pt>
                <c:pt idx="74">
                  <c:v>-3.4950000000000045</c:v>
                </c:pt>
                <c:pt idx="75">
                  <c:v>-0.72900000000001342</c:v>
                </c:pt>
                <c:pt idx="76">
                  <c:v>2.3489999999999895</c:v>
                </c:pt>
                <c:pt idx="77">
                  <c:v>4.4939999999999998</c:v>
                </c:pt>
                <c:pt idx="78">
                  <c:v>1.4780000000000086</c:v>
                </c:pt>
                <c:pt idx="79">
                  <c:v>0.80100000000001614</c:v>
                </c:pt>
                <c:pt idx="80">
                  <c:v>-0.35099999999999909</c:v>
                </c:pt>
                <c:pt idx="81">
                  <c:v>-0.56499999999999773</c:v>
                </c:pt>
                <c:pt idx="82">
                  <c:v>-0.70900000000000318</c:v>
                </c:pt>
                <c:pt idx="83">
                  <c:v>2.2540000000000191</c:v>
                </c:pt>
                <c:pt idx="84">
                  <c:v>1.6090000000000089</c:v>
                </c:pt>
                <c:pt idx="85">
                  <c:v>1.3230000000000075</c:v>
                </c:pt>
                <c:pt idx="86">
                  <c:v>-0.35000000000002274</c:v>
                </c:pt>
                <c:pt idx="87">
                  <c:v>-0.3160000000000025</c:v>
                </c:pt>
                <c:pt idx="88">
                  <c:v>-1.1819999999999879</c:v>
                </c:pt>
                <c:pt idx="89">
                  <c:v>1.8919999999999959</c:v>
                </c:pt>
                <c:pt idx="90">
                  <c:v>5.6339999999999861</c:v>
                </c:pt>
                <c:pt idx="91">
                  <c:v>8.061000000000007</c:v>
                </c:pt>
                <c:pt idx="92">
                  <c:v>7.7009999999999934</c:v>
                </c:pt>
                <c:pt idx="93">
                  <c:v>4.3880000000000052</c:v>
                </c:pt>
                <c:pt idx="94">
                  <c:v>11.319999999999993</c:v>
                </c:pt>
                <c:pt idx="95">
                  <c:v>9.9989999999999952</c:v>
                </c:pt>
                <c:pt idx="96">
                  <c:v>8.0569999999999879</c:v>
                </c:pt>
                <c:pt idx="97">
                  <c:v>9.2119999999999891</c:v>
                </c:pt>
                <c:pt idx="98">
                  <c:v>10.343999999999994</c:v>
                </c:pt>
                <c:pt idx="99">
                  <c:v>14.980999999999995</c:v>
                </c:pt>
                <c:pt idx="100">
                  <c:v>23.899000000000001</c:v>
                </c:pt>
                <c:pt idx="101">
                  <c:v>29.284999999999997</c:v>
                </c:pt>
                <c:pt idx="102">
                  <c:v>29.686000000000007</c:v>
                </c:pt>
                <c:pt idx="103">
                  <c:v>30.461999999999989</c:v>
                </c:pt>
                <c:pt idx="104">
                  <c:v>35.014999999999986</c:v>
                </c:pt>
                <c:pt idx="105">
                  <c:v>31.746000000000009</c:v>
                </c:pt>
                <c:pt idx="106">
                  <c:v>17.603999999999985</c:v>
                </c:pt>
                <c:pt idx="107">
                  <c:v>15.195999999999998</c:v>
                </c:pt>
                <c:pt idx="108">
                  <c:v>14.727000000000004</c:v>
                </c:pt>
                <c:pt idx="109">
                  <c:v>14.24799999999999</c:v>
                </c:pt>
                <c:pt idx="110">
                  <c:v>16.752999999999986</c:v>
                </c:pt>
                <c:pt idx="111">
                  <c:v>15.092999999999989</c:v>
                </c:pt>
                <c:pt idx="112">
                  <c:v>13.838999999999999</c:v>
                </c:pt>
                <c:pt idx="113">
                  <c:v>14.927999999999997</c:v>
                </c:pt>
                <c:pt idx="114">
                  <c:v>13.306000000000012</c:v>
                </c:pt>
                <c:pt idx="115">
                  <c:v>12.974999999999994</c:v>
                </c:pt>
                <c:pt idx="116">
                  <c:v>14.682000000000016</c:v>
                </c:pt>
                <c:pt idx="117">
                  <c:v>13.503000000000014</c:v>
                </c:pt>
                <c:pt idx="118">
                  <c:v>12.87700000000001</c:v>
                </c:pt>
                <c:pt idx="119">
                  <c:v>10.73399999999998</c:v>
                </c:pt>
                <c:pt idx="120">
                  <c:v>11.859999999999985</c:v>
                </c:pt>
                <c:pt idx="121">
                  <c:v>12.447000000000003</c:v>
                </c:pt>
                <c:pt idx="122">
                  <c:v>8.8810000000000002</c:v>
                </c:pt>
                <c:pt idx="123">
                  <c:v>10.299000000000007</c:v>
                </c:pt>
                <c:pt idx="124">
                  <c:v>9.7579999999999814</c:v>
                </c:pt>
                <c:pt idx="125">
                  <c:v>11.316000000000003</c:v>
                </c:pt>
                <c:pt idx="126">
                  <c:v>10.890000000000015</c:v>
                </c:pt>
                <c:pt idx="127">
                  <c:v>9.4309999999999832</c:v>
                </c:pt>
                <c:pt idx="128">
                  <c:v>6.289999999999992</c:v>
                </c:pt>
                <c:pt idx="129">
                  <c:v>5.0880000000000223</c:v>
                </c:pt>
                <c:pt idx="130">
                  <c:v>5.3100000000000023</c:v>
                </c:pt>
                <c:pt idx="131">
                  <c:v>4.0010000000000048</c:v>
                </c:pt>
                <c:pt idx="132">
                  <c:v>-0.56999999999999318</c:v>
                </c:pt>
                <c:pt idx="133">
                  <c:v>-2.9160000000000252</c:v>
                </c:pt>
                <c:pt idx="134">
                  <c:v>-0.22800000000000864</c:v>
                </c:pt>
                <c:pt idx="135">
                  <c:v>2.5519999999999925</c:v>
                </c:pt>
                <c:pt idx="136">
                  <c:v>8.4320000000000164</c:v>
                </c:pt>
                <c:pt idx="137">
                  <c:v>7.7889999999999873</c:v>
                </c:pt>
                <c:pt idx="138">
                  <c:v>9.2749999999999773</c:v>
                </c:pt>
                <c:pt idx="139">
                  <c:v>6.8900000000000148</c:v>
                </c:pt>
                <c:pt idx="140">
                  <c:v>6.335000000000008</c:v>
                </c:pt>
                <c:pt idx="141">
                  <c:v>5.421999999999997</c:v>
                </c:pt>
                <c:pt idx="142">
                  <c:v>5.7379999999999995</c:v>
                </c:pt>
                <c:pt idx="143">
                  <c:v>6.3050000000000068</c:v>
                </c:pt>
                <c:pt idx="144">
                  <c:v>5.2369999999999948</c:v>
                </c:pt>
                <c:pt idx="145">
                  <c:v>-3.1659999999999968</c:v>
                </c:pt>
                <c:pt idx="146">
                  <c:v>0.81900000000001683</c:v>
                </c:pt>
                <c:pt idx="147">
                  <c:v>8.2139999999999986</c:v>
                </c:pt>
                <c:pt idx="148">
                  <c:v>2.2620000000000005</c:v>
                </c:pt>
                <c:pt idx="149">
                  <c:v>4.679000000000002</c:v>
                </c:pt>
                <c:pt idx="150">
                  <c:v>10.680000000000007</c:v>
                </c:pt>
                <c:pt idx="151">
                  <c:v>10.413999999999987</c:v>
                </c:pt>
                <c:pt idx="152">
                  <c:v>17.691999999999979</c:v>
                </c:pt>
                <c:pt idx="153">
                  <c:v>11.810000000000002</c:v>
                </c:pt>
                <c:pt idx="154">
                  <c:v>13.687999999999988</c:v>
                </c:pt>
                <c:pt idx="155">
                  <c:v>19.188999999999993</c:v>
                </c:pt>
                <c:pt idx="156">
                  <c:v>21.685000000000002</c:v>
                </c:pt>
                <c:pt idx="157">
                  <c:v>22.202000000000027</c:v>
                </c:pt>
                <c:pt idx="158">
                  <c:v>22.891999999999996</c:v>
                </c:pt>
                <c:pt idx="159">
                  <c:v>24.319000000000017</c:v>
                </c:pt>
                <c:pt idx="160">
                  <c:v>25.710000000000008</c:v>
                </c:pt>
                <c:pt idx="161">
                  <c:v>22.400000000000006</c:v>
                </c:pt>
                <c:pt idx="162">
                  <c:v>21.114000000000004</c:v>
                </c:pt>
                <c:pt idx="163">
                  <c:v>17.385999999999996</c:v>
                </c:pt>
                <c:pt idx="164">
                  <c:v>17.467000000000013</c:v>
                </c:pt>
                <c:pt idx="165">
                  <c:v>17.600999999999999</c:v>
                </c:pt>
                <c:pt idx="166">
                  <c:v>21.316000000000003</c:v>
                </c:pt>
                <c:pt idx="167">
                  <c:v>20.97399999999999</c:v>
                </c:pt>
                <c:pt idx="168">
                  <c:v>22.026999999999987</c:v>
                </c:pt>
                <c:pt idx="169">
                  <c:v>22.746000000000009</c:v>
                </c:pt>
                <c:pt idx="170">
                  <c:v>28.64100000000002</c:v>
                </c:pt>
                <c:pt idx="171">
                  <c:v>28.072000000000003</c:v>
                </c:pt>
                <c:pt idx="172">
                  <c:v>26.731000000000023</c:v>
                </c:pt>
                <c:pt idx="173">
                  <c:v>24.61699999999999</c:v>
                </c:pt>
                <c:pt idx="174">
                  <c:v>35.919999999999987</c:v>
                </c:pt>
                <c:pt idx="175">
                  <c:v>35.944999999999993</c:v>
                </c:pt>
                <c:pt idx="176">
                  <c:v>44.798000000000002</c:v>
                </c:pt>
                <c:pt idx="177">
                  <c:v>45.792000000000002</c:v>
                </c:pt>
                <c:pt idx="178">
                  <c:v>43.370000000000005</c:v>
                </c:pt>
                <c:pt idx="179">
                  <c:v>43.318000000000012</c:v>
                </c:pt>
                <c:pt idx="180">
                  <c:v>43.557999999999993</c:v>
                </c:pt>
                <c:pt idx="181">
                  <c:v>44.610000000000014</c:v>
                </c:pt>
                <c:pt idx="182">
                  <c:v>45.587000000000018</c:v>
                </c:pt>
                <c:pt idx="183">
                  <c:v>40.078999999999979</c:v>
                </c:pt>
                <c:pt idx="184">
                  <c:v>37.065999999999974</c:v>
                </c:pt>
                <c:pt idx="185">
                  <c:v>36.262</c:v>
                </c:pt>
                <c:pt idx="186">
                  <c:v>34.050999999999988</c:v>
                </c:pt>
                <c:pt idx="187">
                  <c:v>45.099000000000018</c:v>
                </c:pt>
                <c:pt idx="188">
                  <c:v>40.943999999999988</c:v>
                </c:pt>
                <c:pt idx="189">
                  <c:v>32.507999999999981</c:v>
                </c:pt>
                <c:pt idx="190">
                  <c:v>25.463999999999999</c:v>
                </c:pt>
                <c:pt idx="191">
                  <c:v>26.811000000000007</c:v>
                </c:pt>
                <c:pt idx="192">
                  <c:v>24.795999999999992</c:v>
                </c:pt>
                <c:pt idx="193">
                  <c:v>19.935999999999979</c:v>
                </c:pt>
                <c:pt idx="194">
                  <c:v>22.144000000000005</c:v>
                </c:pt>
                <c:pt idx="195">
                  <c:v>20.262</c:v>
                </c:pt>
                <c:pt idx="196">
                  <c:v>19.712999999999994</c:v>
                </c:pt>
                <c:pt idx="197">
                  <c:v>19.490999999999985</c:v>
                </c:pt>
                <c:pt idx="198">
                  <c:v>14.251000000000005</c:v>
                </c:pt>
                <c:pt idx="199">
                  <c:v>20.693000000000012</c:v>
                </c:pt>
                <c:pt idx="200">
                  <c:v>15.695999999999998</c:v>
                </c:pt>
                <c:pt idx="201">
                  <c:v>13.954999999999984</c:v>
                </c:pt>
                <c:pt idx="202">
                  <c:v>15.90100000000001</c:v>
                </c:pt>
                <c:pt idx="203">
                  <c:v>19.777999999999992</c:v>
                </c:pt>
                <c:pt idx="204">
                  <c:v>26.971000000000032</c:v>
                </c:pt>
                <c:pt idx="205">
                  <c:v>25.622000000000014</c:v>
                </c:pt>
                <c:pt idx="206">
                  <c:v>18.311000000000007</c:v>
                </c:pt>
                <c:pt idx="207">
                  <c:v>27.957999999999998</c:v>
                </c:pt>
                <c:pt idx="208">
                  <c:v>26.991999999999962</c:v>
                </c:pt>
                <c:pt idx="209">
                  <c:v>21.817999999999984</c:v>
                </c:pt>
                <c:pt idx="210">
                  <c:v>12.871999999999986</c:v>
                </c:pt>
                <c:pt idx="211">
                  <c:v>29.406999999999982</c:v>
                </c:pt>
                <c:pt idx="212">
                  <c:v>45.305000000000007</c:v>
                </c:pt>
                <c:pt idx="213">
                  <c:v>60.775999999999982</c:v>
                </c:pt>
                <c:pt idx="214">
                  <c:v>77.942999999999984</c:v>
                </c:pt>
                <c:pt idx="215">
                  <c:v>77.703999999999979</c:v>
                </c:pt>
                <c:pt idx="216">
                  <c:v>85.879000000000019</c:v>
                </c:pt>
                <c:pt idx="217">
                  <c:v>80.074000000000012</c:v>
                </c:pt>
                <c:pt idx="218">
                  <c:v>66.404000000000025</c:v>
                </c:pt>
                <c:pt idx="219">
                  <c:v>49.881999999999977</c:v>
                </c:pt>
                <c:pt idx="220">
                  <c:v>49.689000000000021</c:v>
                </c:pt>
                <c:pt idx="221">
                  <c:v>51.229000000000013</c:v>
                </c:pt>
                <c:pt idx="222">
                  <c:v>55.968000000000018</c:v>
                </c:pt>
                <c:pt idx="223">
                  <c:v>61.865000000000009</c:v>
                </c:pt>
                <c:pt idx="224">
                  <c:v>68.478999999999985</c:v>
                </c:pt>
                <c:pt idx="225">
                  <c:v>72.413999999999987</c:v>
                </c:pt>
                <c:pt idx="226">
                  <c:v>68.705999999999989</c:v>
                </c:pt>
                <c:pt idx="227">
                  <c:v>64.147999999999996</c:v>
                </c:pt>
                <c:pt idx="228">
                  <c:v>62.204999999999984</c:v>
                </c:pt>
                <c:pt idx="229">
                  <c:v>71.650000000000006</c:v>
                </c:pt>
                <c:pt idx="230">
                  <c:v>71.14100000000002</c:v>
                </c:pt>
                <c:pt idx="231">
                  <c:v>69.058000000000021</c:v>
                </c:pt>
                <c:pt idx="232">
                  <c:v>62.716000000000008</c:v>
                </c:pt>
                <c:pt idx="233">
                  <c:v>63.581000000000017</c:v>
                </c:pt>
                <c:pt idx="234">
                  <c:v>57.161999999999978</c:v>
                </c:pt>
                <c:pt idx="235">
                  <c:v>44.378000000000014</c:v>
                </c:pt>
                <c:pt idx="236">
                  <c:v>40.881999999999977</c:v>
                </c:pt>
                <c:pt idx="237">
                  <c:v>44.772999999999996</c:v>
                </c:pt>
                <c:pt idx="238">
                  <c:v>50.60499999999999</c:v>
                </c:pt>
                <c:pt idx="239">
                  <c:v>48.399999999999977</c:v>
                </c:pt>
                <c:pt idx="240">
                  <c:v>47.536000000000001</c:v>
                </c:pt>
                <c:pt idx="241">
                  <c:v>56.457999999999998</c:v>
                </c:pt>
                <c:pt idx="242">
                  <c:v>94.432999999999993</c:v>
                </c:pt>
                <c:pt idx="243">
                  <c:v>98.545999999999992</c:v>
                </c:pt>
                <c:pt idx="244">
                  <c:v>96.945000000000022</c:v>
                </c:pt>
                <c:pt idx="245">
                  <c:v>97.698000000000008</c:v>
                </c:pt>
                <c:pt idx="246">
                  <c:v>90.399999999999977</c:v>
                </c:pt>
                <c:pt idx="247">
                  <c:v>84.024999999999977</c:v>
                </c:pt>
                <c:pt idx="248">
                  <c:v>89.336000000000013</c:v>
                </c:pt>
                <c:pt idx="249">
                  <c:v>78.222999999999956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A-4453-8F3B-97A160E767BA}"/>
            </c:ext>
          </c:extLst>
        </c:ser>
        <c:ser>
          <c:idx val="1"/>
          <c:order val="1"/>
          <c:tx>
            <c:strRef>
              <c:f>directH!$C$19</c:f>
              <c:strCache>
                <c:ptCount val="1"/>
                <c:pt idx="0">
                  <c:v>BAYNGR 2 3/8 04/02/75-SOLBBB 5.425 PERP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directH!$F$19:$SQ$19</c:f>
              <c:numCache>
                <c:formatCode>0</c:formatCode>
                <c:ptCount val="506"/>
                <c:pt idx="0">
                  <c:v>-38.676000000000016</c:v>
                </c:pt>
                <c:pt idx="1">
                  <c:v>-48.311999999999983</c:v>
                </c:pt>
                <c:pt idx="2">
                  <c:v>-74.184000000000026</c:v>
                </c:pt>
                <c:pt idx="3">
                  <c:v>-90.798999999999978</c:v>
                </c:pt>
                <c:pt idx="4">
                  <c:v>-102.64400000000001</c:v>
                </c:pt>
                <c:pt idx="5">
                  <c:v>-108.173</c:v>
                </c:pt>
                <c:pt idx="6">
                  <c:v>-116.32900000000001</c:v>
                </c:pt>
                <c:pt idx="7">
                  <c:v>-127.41499999999999</c:v>
                </c:pt>
                <c:pt idx="8">
                  <c:v>-136.27400000000003</c:v>
                </c:pt>
                <c:pt idx="9">
                  <c:v>-136.70399999999998</c:v>
                </c:pt>
                <c:pt idx="10">
                  <c:v>-104.65800000000002</c:v>
                </c:pt>
                <c:pt idx="11">
                  <c:v>-111.41800000000001</c:v>
                </c:pt>
                <c:pt idx="12">
                  <c:v>-115.24099999999999</c:v>
                </c:pt>
                <c:pt idx="13">
                  <c:v>-109.21600000000001</c:v>
                </c:pt>
                <c:pt idx="14">
                  <c:v>-102.19599999999997</c:v>
                </c:pt>
                <c:pt idx="15">
                  <c:v>-83.289000000000044</c:v>
                </c:pt>
                <c:pt idx="16">
                  <c:v>-83.962000000000046</c:v>
                </c:pt>
                <c:pt idx="17">
                  <c:v>-86.956000000000017</c:v>
                </c:pt>
                <c:pt idx="18">
                  <c:v>-92.664999999999964</c:v>
                </c:pt>
                <c:pt idx="19">
                  <c:v>-92.990000000000009</c:v>
                </c:pt>
                <c:pt idx="20">
                  <c:v>-99.286000000000001</c:v>
                </c:pt>
                <c:pt idx="21">
                  <c:v>-86.267999999999972</c:v>
                </c:pt>
                <c:pt idx="22">
                  <c:v>-98.020999999999958</c:v>
                </c:pt>
                <c:pt idx="23">
                  <c:v>-89.272999999999968</c:v>
                </c:pt>
                <c:pt idx="24">
                  <c:v>-81.053999999999974</c:v>
                </c:pt>
                <c:pt idx="25">
                  <c:v>-71.778999999999996</c:v>
                </c:pt>
                <c:pt idx="26">
                  <c:v>-81.524000000000001</c:v>
                </c:pt>
                <c:pt idx="27">
                  <c:v>-79.713999999999999</c:v>
                </c:pt>
                <c:pt idx="28">
                  <c:v>-76.617000000000019</c:v>
                </c:pt>
                <c:pt idx="29">
                  <c:v>-79.798000000000002</c:v>
                </c:pt>
                <c:pt idx="30">
                  <c:v>-67.951999999999998</c:v>
                </c:pt>
                <c:pt idx="31">
                  <c:v>-66.871999999999957</c:v>
                </c:pt>
                <c:pt idx="32">
                  <c:v>-68.259999999999991</c:v>
                </c:pt>
                <c:pt idx="33">
                  <c:v>-65.538999999999987</c:v>
                </c:pt>
                <c:pt idx="34">
                  <c:v>-63.441000000000031</c:v>
                </c:pt>
                <c:pt idx="35">
                  <c:v>-65.187000000000012</c:v>
                </c:pt>
                <c:pt idx="36">
                  <c:v>-60.613</c:v>
                </c:pt>
                <c:pt idx="37">
                  <c:v>-63.504999999999995</c:v>
                </c:pt>
                <c:pt idx="38">
                  <c:v>-67.677999999999997</c:v>
                </c:pt>
                <c:pt idx="39">
                  <c:v>-47.159999999999968</c:v>
                </c:pt>
                <c:pt idx="40">
                  <c:v>-26.649000000000001</c:v>
                </c:pt>
                <c:pt idx="41">
                  <c:v>-17.89100000000002</c:v>
                </c:pt>
                <c:pt idx="42">
                  <c:v>7.7680000000000291</c:v>
                </c:pt>
                <c:pt idx="43">
                  <c:v>30.031000000000006</c:v>
                </c:pt>
                <c:pt idx="44">
                  <c:v>35.223000000000013</c:v>
                </c:pt>
                <c:pt idx="45">
                  <c:v>61.864000000000033</c:v>
                </c:pt>
                <c:pt idx="46">
                  <c:v>90.828999999999951</c:v>
                </c:pt>
                <c:pt idx="47">
                  <c:v>98.673000000000002</c:v>
                </c:pt>
                <c:pt idx="48">
                  <c:v>122.49599999999998</c:v>
                </c:pt>
                <c:pt idx="49">
                  <c:v>168.90500000000003</c:v>
                </c:pt>
                <c:pt idx="50">
                  <c:v>224.34599999999995</c:v>
                </c:pt>
                <c:pt idx="51">
                  <c:v>360.67599999999999</c:v>
                </c:pt>
                <c:pt idx="52">
                  <c:v>383.65500000000003</c:v>
                </c:pt>
                <c:pt idx="53">
                  <c:v>379.99200000000002</c:v>
                </c:pt>
                <c:pt idx="54">
                  <c:v>427.22600000000006</c:v>
                </c:pt>
                <c:pt idx="55">
                  <c:v>397.90999999999997</c:v>
                </c:pt>
                <c:pt idx="56">
                  <c:v>224.22399999999993</c:v>
                </c:pt>
                <c:pt idx="57">
                  <c:v>103.95499999999998</c:v>
                </c:pt>
                <c:pt idx="58">
                  <c:v>57.326999999999998</c:v>
                </c:pt>
                <c:pt idx="59">
                  <c:v>44.794999999999959</c:v>
                </c:pt>
                <c:pt idx="60">
                  <c:v>21.305999999999983</c:v>
                </c:pt>
                <c:pt idx="61">
                  <c:v>21.130999999999972</c:v>
                </c:pt>
                <c:pt idx="62">
                  <c:v>28.375999999999976</c:v>
                </c:pt>
                <c:pt idx="63">
                  <c:v>18.978000000000009</c:v>
                </c:pt>
                <c:pt idx="64">
                  <c:v>-1.742999999999995</c:v>
                </c:pt>
                <c:pt idx="65">
                  <c:v>-5.3729999999999905</c:v>
                </c:pt>
                <c:pt idx="66">
                  <c:v>-2.5949999999999989</c:v>
                </c:pt>
                <c:pt idx="67">
                  <c:v>17.001000000000005</c:v>
                </c:pt>
                <c:pt idx="68">
                  <c:v>23.72399999999999</c:v>
                </c:pt>
                <c:pt idx="69">
                  <c:v>16.850999999999999</c:v>
                </c:pt>
                <c:pt idx="70">
                  <c:v>8.2920000000000016</c:v>
                </c:pt>
                <c:pt idx="71">
                  <c:v>6.8289999999999793</c:v>
                </c:pt>
                <c:pt idx="72">
                  <c:v>6.5480000000000018</c:v>
                </c:pt>
                <c:pt idx="73">
                  <c:v>-2.382000000000005</c:v>
                </c:pt>
                <c:pt idx="74">
                  <c:v>-2.117999999999995</c:v>
                </c:pt>
                <c:pt idx="75">
                  <c:v>0.92199999999999704</c:v>
                </c:pt>
                <c:pt idx="76">
                  <c:v>4.0389999999999873</c:v>
                </c:pt>
                <c:pt idx="77">
                  <c:v>6.5529999999999973</c:v>
                </c:pt>
                <c:pt idx="78">
                  <c:v>2.4020000000000152</c:v>
                </c:pt>
                <c:pt idx="79">
                  <c:v>-0.61599999999998545</c:v>
                </c:pt>
                <c:pt idx="80">
                  <c:v>-1.546999999999997</c:v>
                </c:pt>
                <c:pt idx="81">
                  <c:v>-1.2330000000000041</c:v>
                </c:pt>
                <c:pt idx="82">
                  <c:v>-1.4160000000000252</c:v>
                </c:pt>
                <c:pt idx="83">
                  <c:v>-1.48599999999999</c:v>
                </c:pt>
                <c:pt idx="84">
                  <c:v>-1.8959999999999866</c:v>
                </c:pt>
                <c:pt idx="85">
                  <c:v>-0.67900000000000205</c:v>
                </c:pt>
                <c:pt idx="86">
                  <c:v>-1.4040000000000248</c:v>
                </c:pt>
                <c:pt idx="87">
                  <c:v>4.6999999999997044E-2</c:v>
                </c:pt>
                <c:pt idx="88">
                  <c:v>-1.2139999999999986</c:v>
                </c:pt>
                <c:pt idx="89">
                  <c:v>3.9900000000000091</c:v>
                </c:pt>
                <c:pt idx="90">
                  <c:v>6.3029999999999973</c:v>
                </c:pt>
                <c:pt idx="91">
                  <c:v>7.7720000000000198</c:v>
                </c:pt>
                <c:pt idx="92">
                  <c:v>7.632000000000005</c:v>
                </c:pt>
                <c:pt idx="93">
                  <c:v>1.4089999999999918</c:v>
                </c:pt>
                <c:pt idx="94">
                  <c:v>8.4509999999999934</c:v>
                </c:pt>
                <c:pt idx="95">
                  <c:v>6.4850000000000136</c:v>
                </c:pt>
                <c:pt idx="96">
                  <c:v>5.6419999999999959</c:v>
                </c:pt>
                <c:pt idx="97">
                  <c:v>6.953000000000003</c:v>
                </c:pt>
                <c:pt idx="98">
                  <c:v>8.3100000000000023</c:v>
                </c:pt>
                <c:pt idx="99">
                  <c:v>12.212999999999994</c:v>
                </c:pt>
                <c:pt idx="100">
                  <c:v>20.894000000000005</c:v>
                </c:pt>
                <c:pt idx="101">
                  <c:v>26</c:v>
                </c:pt>
                <c:pt idx="102">
                  <c:v>27.74799999999999</c:v>
                </c:pt>
                <c:pt idx="103">
                  <c:v>28.729000000000013</c:v>
                </c:pt>
                <c:pt idx="104">
                  <c:v>33.171999999999997</c:v>
                </c:pt>
                <c:pt idx="105">
                  <c:v>31.251000000000005</c:v>
                </c:pt>
                <c:pt idx="106">
                  <c:v>17.307999999999993</c:v>
                </c:pt>
                <c:pt idx="107">
                  <c:v>14.739000000000004</c:v>
                </c:pt>
                <c:pt idx="108">
                  <c:v>14.429000000000002</c:v>
                </c:pt>
                <c:pt idx="109">
                  <c:v>13.049000000000007</c:v>
                </c:pt>
                <c:pt idx="110">
                  <c:v>15.824999999999989</c:v>
                </c:pt>
                <c:pt idx="111">
                  <c:v>14.069999999999993</c:v>
                </c:pt>
                <c:pt idx="112">
                  <c:v>11.13300000000001</c:v>
                </c:pt>
                <c:pt idx="113">
                  <c:v>13.313999999999993</c:v>
                </c:pt>
                <c:pt idx="114">
                  <c:v>12.09899999999999</c:v>
                </c:pt>
                <c:pt idx="115">
                  <c:v>12.560000000000002</c:v>
                </c:pt>
                <c:pt idx="116">
                  <c:v>11.292000000000002</c:v>
                </c:pt>
                <c:pt idx="117">
                  <c:v>9.8970000000000198</c:v>
                </c:pt>
                <c:pt idx="118">
                  <c:v>9.98599999999999</c:v>
                </c:pt>
                <c:pt idx="119">
                  <c:v>9.1910000000000025</c:v>
                </c:pt>
                <c:pt idx="120">
                  <c:v>8.2469999999999857</c:v>
                </c:pt>
                <c:pt idx="121">
                  <c:v>10.99199999999999</c:v>
                </c:pt>
                <c:pt idx="122">
                  <c:v>8.0249999999999773</c:v>
                </c:pt>
                <c:pt idx="123">
                  <c:v>9.6990000000000123</c:v>
                </c:pt>
                <c:pt idx="124">
                  <c:v>6.775999999999982</c:v>
                </c:pt>
                <c:pt idx="125">
                  <c:v>10.460000000000008</c:v>
                </c:pt>
                <c:pt idx="126">
                  <c:v>10.355000000000018</c:v>
                </c:pt>
                <c:pt idx="127">
                  <c:v>9.2199999999999989</c:v>
                </c:pt>
                <c:pt idx="128">
                  <c:v>6.4399999999999977</c:v>
                </c:pt>
                <c:pt idx="129">
                  <c:v>5.771000000000015</c:v>
                </c:pt>
                <c:pt idx="130">
                  <c:v>5.7250000000000227</c:v>
                </c:pt>
                <c:pt idx="131">
                  <c:v>5.9380000000000166</c:v>
                </c:pt>
                <c:pt idx="132">
                  <c:v>6.3999999999992951E-2</c:v>
                </c:pt>
                <c:pt idx="133">
                  <c:v>-0.89500000000001023</c:v>
                </c:pt>
                <c:pt idx="134">
                  <c:v>3.3470000000000084</c:v>
                </c:pt>
                <c:pt idx="135">
                  <c:v>7.5480000000000018</c:v>
                </c:pt>
                <c:pt idx="136">
                  <c:v>12.580000000000013</c:v>
                </c:pt>
                <c:pt idx="137">
                  <c:v>12.240999999999985</c:v>
                </c:pt>
                <c:pt idx="138">
                  <c:v>12.824999999999989</c:v>
                </c:pt>
                <c:pt idx="139">
                  <c:v>13.524000000000001</c:v>
                </c:pt>
                <c:pt idx="140">
                  <c:v>13.104000000000013</c:v>
                </c:pt>
                <c:pt idx="141">
                  <c:v>10.167000000000002</c:v>
                </c:pt>
                <c:pt idx="142">
                  <c:v>11.206999999999994</c:v>
                </c:pt>
                <c:pt idx="143">
                  <c:v>11.414000000000016</c:v>
                </c:pt>
                <c:pt idx="144">
                  <c:v>10.961999999999989</c:v>
                </c:pt>
                <c:pt idx="145">
                  <c:v>2.4699999999999989</c:v>
                </c:pt>
                <c:pt idx="146">
                  <c:v>2.492999999999995</c:v>
                </c:pt>
                <c:pt idx="147">
                  <c:v>7.8499999999999943</c:v>
                </c:pt>
                <c:pt idx="148">
                  <c:v>2.0790000000000077</c:v>
                </c:pt>
                <c:pt idx="149">
                  <c:v>6.9579999999999984</c:v>
                </c:pt>
                <c:pt idx="150">
                  <c:v>15.063000000000017</c:v>
                </c:pt>
                <c:pt idx="151">
                  <c:v>15.219999999999999</c:v>
                </c:pt>
                <c:pt idx="152">
                  <c:v>21.888999999999982</c:v>
                </c:pt>
                <c:pt idx="153">
                  <c:v>15.802999999999997</c:v>
                </c:pt>
                <c:pt idx="154">
                  <c:v>16.560000000000002</c:v>
                </c:pt>
                <c:pt idx="155">
                  <c:v>22.13300000000001</c:v>
                </c:pt>
                <c:pt idx="156">
                  <c:v>23.807000000000016</c:v>
                </c:pt>
                <c:pt idx="157">
                  <c:v>24.168000000000006</c:v>
                </c:pt>
                <c:pt idx="158">
                  <c:v>25.044000000000011</c:v>
                </c:pt>
                <c:pt idx="159">
                  <c:v>26.854000000000013</c:v>
                </c:pt>
                <c:pt idx="160">
                  <c:v>26.574999999999989</c:v>
                </c:pt>
                <c:pt idx="161">
                  <c:v>23.823000000000008</c:v>
                </c:pt>
                <c:pt idx="162">
                  <c:v>24.631</c:v>
                </c:pt>
                <c:pt idx="163">
                  <c:v>19.418000000000006</c:v>
                </c:pt>
                <c:pt idx="164">
                  <c:v>20.658000000000015</c:v>
                </c:pt>
                <c:pt idx="165">
                  <c:v>20.971000000000004</c:v>
                </c:pt>
                <c:pt idx="166">
                  <c:v>25.181000000000012</c:v>
                </c:pt>
                <c:pt idx="167">
                  <c:v>24.959000000000003</c:v>
                </c:pt>
                <c:pt idx="168">
                  <c:v>24.580000000000013</c:v>
                </c:pt>
                <c:pt idx="169">
                  <c:v>24.941000000000003</c:v>
                </c:pt>
                <c:pt idx="170">
                  <c:v>30.50800000000001</c:v>
                </c:pt>
                <c:pt idx="171">
                  <c:v>31.063000000000017</c:v>
                </c:pt>
                <c:pt idx="172">
                  <c:v>29.963000000000022</c:v>
                </c:pt>
                <c:pt idx="173">
                  <c:v>28.893000000000001</c:v>
                </c:pt>
                <c:pt idx="174">
                  <c:v>39.494</c:v>
                </c:pt>
                <c:pt idx="175">
                  <c:v>39.806999999999988</c:v>
                </c:pt>
                <c:pt idx="176">
                  <c:v>48.033999999999992</c:v>
                </c:pt>
                <c:pt idx="177">
                  <c:v>49.289999999999992</c:v>
                </c:pt>
                <c:pt idx="178">
                  <c:v>46.984999999999985</c:v>
                </c:pt>
                <c:pt idx="179">
                  <c:v>48.262</c:v>
                </c:pt>
                <c:pt idx="180">
                  <c:v>48.400999999999982</c:v>
                </c:pt>
                <c:pt idx="181">
                  <c:v>50.427000000000021</c:v>
                </c:pt>
                <c:pt idx="182">
                  <c:v>51.717000000000013</c:v>
                </c:pt>
                <c:pt idx="183">
                  <c:v>47.009999999999991</c:v>
                </c:pt>
                <c:pt idx="184">
                  <c:v>40.964999999999975</c:v>
                </c:pt>
                <c:pt idx="185">
                  <c:v>40.556000000000012</c:v>
                </c:pt>
                <c:pt idx="186">
                  <c:v>39.891999999999996</c:v>
                </c:pt>
                <c:pt idx="187">
                  <c:v>52.372000000000014</c:v>
                </c:pt>
                <c:pt idx="188">
                  <c:v>48.88900000000001</c:v>
                </c:pt>
                <c:pt idx="189">
                  <c:v>42.128999999999991</c:v>
                </c:pt>
                <c:pt idx="190">
                  <c:v>34.212000000000018</c:v>
                </c:pt>
                <c:pt idx="191">
                  <c:v>35.028999999999996</c:v>
                </c:pt>
                <c:pt idx="192">
                  <c:v>31.733000000000004</c:v>
                </c:pt>
                <c:pt idx="193">
                  <c:v>24.967999999999989</c:v>
                </c:pt>
                <c:pt idx="194">
                  <c:v>27.418000000000006</c:v>
                </c:pt>
                <c:pt idx="195">
                  <c:v>25.320999999999998</c:v>
                </c:pt>
                <c:pt idx="196">
                  <c:v>25.841999999999985</c:v>
                </c:pt>
                <c:pt idx="197">
                  <c:v>26.980999999999995</c:v>
                </c:pt>
                <c:pt idx="198">
                  <c:v>21.248999999999995</c:v>
                </c:pt>
                <c:pt idx="199">
                  <c:v>25.882000000000005</c:v>
                </c:pt>
                <c:pt idx="200">
                  <c:v>21.810000000000002</c:v>
                </c:pt>
                <c:pt idx="201">
                  <c:v>20.525000000000006</c:v>
                </c:pt>
                <c:pt idx="202">
                  <c:v>25.985000000000014</c:v>
                </c:pt>
                <c:pt idx="203">
                  <c:v>30.218999999999994</c:v>
                </c:pt>
                <c:pt idx="204">
                  <c:v>38.549000000000035</c:v>
                </c:pt>
                <c:pt idx="205">
                  <c:v>38.831000000000017</c:v>
                </c:pt>
                <c:pt idx="206">
                  <c:v>34.876000000000005</c:v>
                </c:pt>
                <c:pt idx="207">
                  <c:v>41.618999999999971</c:v>
                </c:pt>
                <c:pt idx="208">
                  <c:v>40.411999999999978</c:v>
                </c:pt>
                <c:pt idx="209">
                  <c:v>31.787999999999982</c:v>
                </c:pt>
                <c:pt idx="210">
                  <c:v>19.292000000000002</c:v>
                </c:pt>
                <c:pt idx="211">
                  <c:v>35.907999999999987</c:v>
                </c:pt>
                <c:pt idx="212">
                  <c:v>52.032000000000011</c:v>
                </c:pt>
                <c:pt idx="213">
                  <c:v>64.676999999999992</c:v>
                </c:pt>
                <c:pt idx="214">
                  <c:v>85.115999999999985</c:v>
                </c:pt>
                <c:pt idx="215">
                  <c:v>80.305999999999983</c:v>
                </c:pt>
                <c:pt idx="216">
                  <c:v>87.723000000000013</c:v>
                </c:pt>
                <c:pt idx="217">
                  <c:v>84.91</c:v>
                </c:pt>
                <c:pt idx="218">
                  <c:v>72.404000000000025</c:v>
                </c:pt>
                <c:pt idx="219">
                  <c:v>55.968999999999994</c:v>
                </c:pt>
                <c:pt idx="220">
                  <c:v>53.994</c:v>
                </c:pt>
                <c:pt idx="221">
                  <c:v>56.533000000000015</c:v>
                </c:pt>
                <c:pt idx="222">
                  <c:v>67.347000000000008</c:v>
                </c:pt>
                <c:pt idx="223">
                  <c:v>75.432999999999993</c:v>
                </c:pt>
                <c:pt idx="224">
                  <c:v>85.782999999999987</c:v>
                </c:pt>
                <c:pt idx="225">
                  <c:v>90.19599999999997</c:v>
                </c:pt>
                <c:pt idx="226">
                  <c:v>87.986999999999995</c:v>
                </c:pt>
                <c:pt idx="227">
                  <c:v>82.633999999999986</c:v>
                </c:pt>
                <c:pt idx="228">
                  <c:v>81.388000000000005</c:v>
                </c:pt>
                <c:pt idx="229">
                  <c:v>91.478999999999985</c:v>
                </c:pt>
                <c:pt idx="230">
                  <c:v>91.928000000000026</c:v>
                </c:pt>
                <c:pt idx="231">
                  <c:v>89.740000000000009</c:v>
                </c:pt>
                <c:pt idx="232">
                  <c:v>87.854000000000013</c:v>
                </c:pt>
                <c:pt idx="233">
                  <c:v>90.747000000000014</c:v>
                </c:pt>
                <c:pt idx="234">
                  <c:v>78.329999999999984</c:v>
                </c:pt>
                <c:pt idx="235">
                  <c:v>66.675000000000011</c:v>
                </c:pt>
                <c:pt idx="236">
                  <c:v>61.661999999999978</c:v>
                </c:pt>
                <c:pt idx="237">
                  <c:v>66.736999999999995</c:v>
                </c:pt>
                <c:pt idx="238">
                  <c:v>78.320999999999998</c:v>
                </c:pt>
                <c:pt idx="239">
                  <c:v>79.243999999999971</c:v>
                </c:pt>
                <c:pt idx="240">
                  <c:v>84.52000000000001</c:v>
                </c:pt>
                <c:pt idx="241">
                  <c:v>95.795000000000016</c:v>
                </c:pt>
                <c:pt idx="242">
                  <c:v>135.541</c:v>
                </c:pt>
                <c:pt idx="243">
                  <c:v>139.46799999999999</c:v>
                </c:pt>
                <c:pt idx="244">
                  <c:v>141.93500000000003</c:v>
                </c:pt>
                <c:pt idx="245">
                  <c:v>142.89700000000002</c:v>
                </c:pt>
                <c:pt idx="246">
                  <c:v>136.32899999999998</c:v>
                </c:pt>
                <c:pt idx="247">
                  <c:v>128.36199999999999</c:v>
                </c:pt>
                <c:pt idx="248">
                  <c:v>124.86100000000002</c:v>
                </c:pt>
                <c:pt idx="249">
                  <c:v>122.64299999999997</c:v>
                </c:pt>
                <c:pt idx="250">
                  <c:v>118.96500000000003</c:v>
                </c:pt>
                <c:pt idx="251">
                  <c:v>113.39199999999997</c:v>
                </c:pt>
                <c:pt idx="252">
                  <c:v>111.82300000000001</c:v>
                </c:pt>
                <c:pt idx="253">
                  <c:v>92.265000000000015</c:v>
                </c:pt>
                <c:pt idx="254">
                  <c:v>92.800999999999988</c:v>
                </c:pt>
                <c:pt idx="255">
                  <c:v>90.699999999999989</c:v>
                </c:pt>
                <c:pt idx="256">
                  <c:v>89.65100000000001</c:v>
                </c:pt>
                <c:pt idx="257">
                  <c:v>95.867999999999995</c:v>
                </c:pt>
                <c:pt idx="258">
                  <c:v>108.78899999999999</c:v>
                </c:pt>
                <c:pt idx="259">
                  <c:v>119.25600000000003</c:v>
                </c:pt>
                <c:pt idx="260">
                  <c:v>117.233</c:v>
                </c:pt>
                <c:pt idx="261">
                  <c:v>115.976</c:v>
                </c:pt>
                <c:pt idx="262">
                  <c:v>121.21600000000001</c:v>
                </c:pt>
                <c:pt idx="263">
                  <c:v>120.626</c:v>
                </c:pt>
                <c:pt idx="264">
                  <c:v>126.33099999999999</c:v>
                </c:pt>
                <c:pt idx="265">
                  <c:v>125.55400000000003</c:v>
                </c:pt>
                <c:pt idx="266">
                  <c:v>134.43299999999999</c:v>
                </c:pt>
                <c:pt idx="267">
                  <c:v>135.38700000000003</c:v>
                </c:pt>
                <c:pt idx="268">
                  <c:v>140.89500000000004</c:v>
                </c:pt>
                <c:pt idx="269">
                  <c:v>131.98999999999998</c:v>
                </c:pt>
                <c:pt idx="270">
                  <c:v>114.37200000000001</c:v>
                </c:pt>
                <c:pt idx="271">
                  <c:v>112.828</c:v>
                </c:pt>
                <c:pt idx="272">
                  <c:v>106.38499999999999</c:v>
                </c:pt>
                <c:pt idx="273">
                  <c:v>102.441</c:v>
                </c:pt>
                <c:pt idx="274">
                  <c:v>85.172000000000025</c:v>
                </c:pt>
                <c:pt idx="275">
                  <c:v>78.079999999999984</c:v>
                </c:pt>
                <c:pt idx="276">
                  <c:v>84.034999999999968</c:v>
                </c:pt>
                <c:pt idx="277">
                  <c:v>85.864000000000004</c:v>
                </c:pt>
                <c:pt idx="278">
                  <c:v>66.268000000000001</c:v>
                </c:pt>
                <c:pt idx="279">
                  <c:v>67.795999999999964</c:v>
                </c:pt>
                <c:pt idx="280">
                  <c:v>63.925000000000011</c:v>
                </c:pt>
                <c:pt idx="281">
                  <c:v>69.117999999999995</c:v>
                </c:pt>
                <c:pt idx="282">
                  <c:v>90.61699999999999</c:v>
                </c:pt>
                <c:pt idx="283">
                  <c:v>94.631999999999977</c:v>
                </c:pt>
                <c:pt idx="284">
                  <c:v>95.86699999999999</c:v>
                </c:pt>
                <c:pt idx="285">
                  <c:v>90.61099999999999</c:v>
                </c:pt>
                <c:pt idx="286">
                  <c:v>91.828999999999979</c:v>
                </c:pt>
                <c:pt idx="287">
                  <c:v>92.161000000000001</c:v>
                </c:pt>
                <c:pt idx="288">
                  <c:v>90.970999999999975</c:v>
                </c:pt>
                <c:pt idx="289">
                  <c:v>89.952999999999975</c:v>
                </c:pt>
                <c:pt idx="290">
                  <c:v>88.781999999999982</c:v>
                </c:pt>
                <c:pt idx="291">
                  <c:v>90.621000000000009</c:v>
                </c:pt>
                <c:pt idx="292">
                  <c:v>87.794999999999987</c:v>
                </c:pt>
                <c:pt idx="293">
                  <c:v>87.022999999999996</c:v>
                </c:pt>
                <c:pt idx="294">
                  <c:v>85.486000000000018</c:v>
                </c:pt>
                <c:pt idx="295">
                  <c:v>83.415999999999997</c:v>
                </c:pt>
                <c:pt idx="296">
                  <c:v>81.236000000000018</c:v>
                </c:pt>
                <c:pt idx="297">
                  <c:v>76.209000000000003</c:v>
                </c:pt>
                <c:pt idx="298">
                  <c:v>73.689000000000021</c:v>
                </c:pt>
                <c:pt idx="299">
                  <c:v>72.771999999999991</c:v>
                </c:pt>
                <c:pt idx="300">
                  <c:v>69.213999999999999</c:v>
                </c:pt>
                <c:pt idx="301">
                  <c:v>65.390999999999991</c:v>
                </c:pt>
                <c:pt idx="302">
                  <c:v>76.015000000000015</c:v>
                </c:pt>
                <c:pt idx="303">
                  <c:v>94.608000000000004</c:v>
                </c:pt>
                <c:pt idx="304">
                  <c:v>82.63</c:v>
                </c:pt>
                <c:pt idx="305">
                  <c:v>60.044000000000011</c:v>
                </c:pt>
                <c:pt idx="306">
                  <c:v>43.162000000000035</c:v>
                </c:pt>
                <c:pt idx="307">
                  <c:v>37.637</c:v>
                </c:pt>
                <c:pt idx="308">
                  <c:v>45.135999999999996</c:v>
                </c:pt>
                <c:pt idx="309">
                  <c:v>59.411000000000001</c:v>
                </c:pt>
                <c:pt idx="310">
                  <c:v>5.9889999999999759</c:v>
                </c:pt>
                <c:pt idx="311">
                  <c:v>4.6550000000000296</c:v>
                </c:pt>
                <c:pt idx="312">
                  <c:v>3.6259999999999764</c:v>
                </c:pt>
                <c:pt idx="313">
                  <c:v>2.6560000000000059</c:v>
                </c:pt>
                <c:pt idx="314">
                  <c:v>1.6449999999999818</c:v>
                </c:pt>
                <c:pt idx="315">
                  <c:v>5.1859999999999786</c:v>
                </c:pt>
                <c:pt idx="316">
                  <c:v>8.2489999999999668</c:v>
                </c:pt>
                <c:pt idx="317">
                  <c:v>9.5570000000000164</c:v>
                </c:pt>
                <c:pt idx="318">
                  <c:v>7.8919999999999959</c:v>
                </c:pt>
                <c:pt idx="319">
                  <c:v>13.058999999999969</c:v>
                </c:pt>
                <c:pt idx="320">
                  <c:v>14.533999999999992</c:v>
                </c:pt>
                <c:pt idx="321">
                  <c:v>13.458999999999946</c:v>
                </c:pt>
                <c:pt idx="322">
                  <c:v>11.783000000000015</c:v>
                </c:pt>
                <c:pt idx="323">
                  <c:v>8.8919999999999959</c:v>
                </c:pt>
                <c:pt idx="324">
                  <c:v>8.2139999999999986</c:v>
                </c:pt>
                <c:pt idx="325">
                  <c:v>8.1430000000000291</c:v>
                </c:pt>
                <c:pt idx="326">
                  <c:v>14.77600000000001</c:v>
                </c:pt>
                <c:pt idx="327">
                  <c:v>15.911999999999978</c:v>
                </c:pt>
                <c:pt idx="328">
                  <c:v>15.413999999999987</c:v>
                </c:pt>
                <c:pt idx="329">
                  <c:v>12.81899999999996</c:v>
                </c:pt>
                <c:pt idx="330">
                  <c:v>12.576999999999998</c:v>
                </c:pt>
                <c:pt idx="331">
                  <c:v>12.204000000000008</c:v>
                </c:pt>
                <c:pt idx="332">
                  <c:v>9.79200000000003</c:v>
                </c:pt>
                <c:pt idx="333">
                  <c:v>6.5760000000000218</c:v>
                </c:pt>
                <c:pt idx="334">
                  <c:v>5.1059999999999945</c:v>
                </c:pt>
                <c:pt idx="335">
                  <c:v>11.265999999999963</c:v>
                </c:pt>
                <c:pt idx="336">
                  <c:v>21.810999999999979</c:v>
                </c:pt>
                <c:pt idx="337">
                  <c:v>23.367999999999995</c:v>
                </c:pt>
                <c:pt idx="338">
                  <c:v>17.74799999999999</c:v>
                </c:pt>
                <c:pt idx="339">
                  <c:v>5.3290000000000077</c:v>
                </c:pt>
                <c:pt idx="340">
                  <c:v>6.2039999999999509</c:v>
                </c:pt>
                <c:pt idx="341">
                  <c:v>15.835000000000036</c:v>
                </c:pt>
                <c:pt idx="342">
                  <c:v>14.971000000000004</c:v>
                </c:pt>
                <c:pt idx="343">
                  <c:v>17.194000000000017</c:v>
                </c:pt>
                <c:pt idx="344">
                  <c:v>15.324000000000012</c:v>
                </c:pt>
                <c:pt idx="345">
                  <c:v>10.113999999999976</c:v>
                </c:pt>
                <c:pt idx="346">
                  <c:v>-0.10499999999996135</c:v>
                </c:pt>
                <c:pt idx="347">
                  <c:v>-6.2119999999999891</c:v>
                </c:pt>
                <c:pt idx="348">
                  <c:v>-6.3969999999999914</c:v>
                </c:pt>
                <c:pt idx="349">
                  <c:v>-8.3899999999999864</c:v>
                </c:pt>
                <c:pt idx="350">
                  <c:v>-9.3029999999999973</c:v>
                </c:pt>
                <c:pt idx="351">
                  <c:v>-14.090000000000032</c:v>
                </c:pt>
                <c:pt idx="352">
                  <c:v>-10.81800000000004</c:v>
                </c:pt>
                <c:pt idx="353">
                  <c:v>2.1989999999999554</c:v>
                </c:pt>
                <c:pt idx="354">
                  <c:v>0.47800000000000864</c:v>
                </c:pt>
                <c:pt idx="355">
                  <c:v>7.0620000000000118</c:v>
                </c:pt>
                <c:pt idx="356">
                  <c:v>6.0360000000000014</c:v>
                </c:pt>
                <c:pt idx="357">
                  <c:v>-0.73700000000002319</c:v>
                </c:pt>
                <c:pt idx="358">
                  <c:v>-1.7649999999999864</c:v>
                </c:pt>
                <c:pt idx="359">
                  <c:v>-6.6280000000000427</c:v>
                </c:pt>
                <c:pt idx="360">
                  <c:v>19.975000000000023</c:v>
                </c:pt>
                <c:pt idx="361">
                  <c:v>28.349999999999966</c:v>
                </c:pt>
                <c:pt idx="362">
                  <c:v>37.347000000000037</c:v>
                </c:pt>
                <c:pt idx="363">
                  <c:v>41.081999999999994</c:v>
                </c:pt>
                <c:pt idx="364">
                  <c:v>20.04200000000003</c:v>
                </c:pt>
                <c:pt idx="365">
                  <c:v>11.416999999999973</c:v>
                </c:pt>
                <c:pt idx="366">
                  <c:v>11.49799999999999</c:v>
                </c:pt>
                <c:pt idx="367">
                  <c:v>12.267999999999972</c:v>
                </c:pt>
                <c:pt idx="368">
                  <c:v>8.4689999999999941</c:v>
                </c:pt>
                <c:pt idx="369">
                  <c:v>9.8899999999999864</c:v>
                </c:pt>
                <c:pt idx="370">
                  <c:v>3.9990000000000236</c:v>
                </c:pt>
                <c:pt idx="371">
                  <c:v>0.91499999999996362</c:v>
                </c:pt>
                <c:pt idx="372">
                  <c:v>-0.67099999999999227</c:v>
                </c:pt>
                <c:pt idx="373">
                  <c:v>-2.3240000000000123</c:v>
                </c:pt>
                <c:pt idx="374">
                  <c:v>-7.9619999999999891</c:v>
                </c:pt>
                <c:pt idx="375">
                  <c:v>-5.5079999999999814</c:v>
                </c:pt>
                <c:pt idx="376">
                  <c:v>15.427000000000021</c:v>
                </c:pt>
                <c:pt idx="377">
                  <c:v>35.153999999999996</c:v>
                </c:pt>
                <c:pt idx="378">
                  <c:v>44.057000000000016</c:v>
                </c:pt>
                <c:pt idx="379">
                  <c:v>48.881000000000029</c:v>
                </c:pt>
                <c:pt idx="380">
                  <c:v>56.274000000000001</c:v>
                </c:pt>
                <c:pt idx="381">
                  <c:v>39.338000000000022</c:v>
                </c:pt>
                <c:pt idx="382">
                  <c:v>28.52600000000001</c:v>
                </c:pt>
                <c:pt idx="383">
                  <c:v>22.033000000000015</c:v>
                </c:pt>
                <c:pt idx="384">
                  <c:v>21.92900000000003</c:v>
                </c:pt>
                <c:pt idx="385">
                  <c:v>16.028999999999996</c:v>
                </c:pt>
                <c:pt idx="386">
                  <c:v>15.078999999999951</c:v>
                </c:pt>
                <c:pt idx="387">
                  <c:v>16.62700000000001</c:v>
                </c:pt>
                <c:pt idx="388">
                  <c:v>52.564000000000021</c:v>
                </c:pt>
                <c:pt idx="389">
                  <c:v>53.562000000000012</c:v>
                </c:pt>
                <c:pt idx="390">
                  <c:v>52.637</c:v>
                </c:pt>
                <c:pt idx="391">
                  <c:v>52.617999999999995</c:v>
                </c:pt>
                <c:pt idx="392">
                  <c:v>78.850999999999999</c:v>
                </c:pt>
                <c:pt idx="393">
                  <c:v>73.797000000000025</c:v>
                </c:pt>
                <c:pt idx="394">
                  <c:v>70.918999999999983</c:v>
                </c:pt>
                <c:pt idx="395">
                  <c:v>62.408000000000015</c:v>
                </c:pt>
                <c:pt idx="396">
                  <c:v>50.268000000000029</c:v>
                </c:pt>
                <c:pt idx="397">
                  <c:v>39.17300000000003</c:v>
                </c:pt>
                <c:pt idx="398">
                  <c:v>36.078000000000003</c:v>
                </c:pt>
                <c:pt idx="399">
                  <c:v>36.447000000000031</c:v>
                </c:pt>
                <c:pt idx="400">
                  <c:v>32.745999999999981</c:v>
                </c:pt>
                <c:pt idx="401">
                  <c:v>31.456999999999965</c:v>
                </c:pt>
                <c:pt idx="402">
                  <c:v>30.426999999999992</c:v>
                </c:pt>
                <c:pt idx="403">
                  <c:v>25.914999999999992</c:v>
                </c:pt>
                <c:pt idx="404">
                  <c:v>25.301999999999964</c:v>
                </c:pt>
                <c:pt idx="405">
                  <c:v>26.922000000000025</c:v>
                </c:pt>
                <c:pt idx="406">
                  <c:v>28.954000000000008</c:v>
                </c:pt>
                <c:pt idx="407">
                  <c:v>35.245999999999981</c:v>
                </c:pt>
                <c:pt idx="408">
                  <c:v>40.399000000000001</c:v>
                </c:pt>
                <c:pt idx="409">
                  <c:v>40.760999999999967</c:v>
                </c:pt>
                <c:pt idx="410">
                  <c:v>45.010999999999996</c:v>
                </c:pt>
                <c:pt idx="411">
                  <c:v>46.733000000000004</c:v>
                </c:pt>
                <c:pt idx="412">
                  <c:v>40.267000000000024</c:v>
                </c:pt>
                <c:pt idx="413">
                  <c:v>15.689999999999998</c:v>
                </c:pt>
                <c:pt idx="414">
                  <c:v>17.307000000000016</c:v>
                </c:pt>
                <c:pt idx="415">
                  <c:v>13.90100000000001</c:v>
                </c:pt>
                <c:pt idx="416">
                  <c:v>14.126999999999981</c:v>
                </c:pt>
                <c:pt idx="417">
                  <c:v>18.300000000000011</c:v>
                </c:pt>
                <c:pt idx="418">
                  <c:v>20.021999999999991</c:v>
                </c:pt>
                <c:pt idx="419">
                  <c:v>18.654000000000025</c:v>
                </c:pt>
                <c:pt idx="420">
                  <c:v>23.131</c:v>
                </c:pt>
                <c:pt idx="421">
                  <c:v>35.726000000000028</c:v>
                </c:pt>
                <c:pt idx="422">
                  <c:v>34.527999999999992</c:v>
                </c:pt>
                <c:pt idx="423">
                  <c:v>33.998999999999995</c:v>
                </c:pt>
                <c:pt idx="424">
                  <c:v>37.978000000000009</c:v>
                </c:pt>
                <c:pt idx="425">
                  <c:v>36.593999999999994</c:v>
                </c:pt>
                <c:pt idx="426">
                  <c:v>34.611999999999995</c:v>
                </c:pt>
                <c:pt idx="427">
                  <c:v>35.465000000000003</c:v>
                </c:pt>
                <c:pt idx="428">
                  <c:v>36.390000000000015</c:v>
                </c:pt>
                <c:pt idx="429">
                  <c:v>36.179000000000002</c:v>
                </c:pt>
                <c:pt idx="430">
                  <c:v>36.490000000000009</c:v>
                </c:pt>
                <c:pt idx="431">
                  <c:v>36.696000000000026</c:v>
                </c:pt>
                <c:pt idx="432">
                  <c:v>35.343999999999994</c:v>
                </c:pt>
                <c:pt idx="433">
                  <c:v>33.459000000000003</c:v>
                </c:pt>
                <c:pt idx="434">
                  <c:v>23.87299999999999</c:v>
                </c:pt>
                <c:pt idx="435">
                  <c:v>22.423999999999978</c:v>
                </c:pt>
                <c:pt idx="436">
                  <c:v>20.308999999999997</c:v>
                </c:pt>
                <c:pt idx="437">
                  <c:v>16.843999999999994</c:v>
                </c:pt>
                <c:pt idx="438">
                  <c:v>16.117999999999995</c:v>
                </c:pt>
                <c:pt idx="439">
                  <c:v>15.035000000000025</c:v>
                </c:pt>
                <c:pt idx="440">
                  <c:v>9.9370000000000118</c:v>
                </c:pt>
                <c:pt idx="441">
                  <c:v>9.8309999999999604</c:v>
                </c:pt>
                <c:pt idx="442">
                  <c:v>8.9669999999999845</c:v>
                </c:pt>
                <c:pt idx="443">
                  <c:v>7.5810000000000173</c:v>
                </c:pt>
                <c:pt idx="444">
                  <c:v>12.954000000000008</c:v>
                </c:pt>
                <c:pt idx="445">
                  <c:v>13.32099999999997</c:v>
                </c:pt>
                <c:pt idx="446">
                  <c:v>11.488</c:v>
                </c:pt>
                <c:pt idx="447">
                  <c:v>5.9750000000000227</c:v>
                </c:pt>
                <c:pt idx="448">
                  <c:v>5.7259999999999991</c:v>
                </c:pt>
                <c:pt idx="449">
                  <c:v>5.1000000000000227</c:v>
                </c:pt>
                <c:pt idx="450">
                  <c:v>3.5369999999999777</c:v>
                </c:pt>
                <c:pt idx="451">
                  <c:v>4.2150000000000318</c:v>
                </c:pt>
                <c:pt idx="452">
                  <c:v>4.0020000000000095</c:v>
                </c:pt>
                <c:pt idx="453">
                  <c:v>0.96600000000000819</c:v>
                </c:pt>
                <c:pt idx="454">
                  <c:v>5.4130000000000109</c:v>
                </c:pt>
                <c:pt idx="455">
                  <c:v>6.7069999999999936</c:v>
                </c:pt>
                <c:pt idx="456">
                  <c:v>3.0670000000000073</c:v>
                </c:pt>
                <c:pt idx="457">
                  <c:v>1.4339999999999691</c:v>
                </c:pt>
                <c:pt idx="458">
                  <c:v>32.662000000000035</c:v>
                </c:pt>
                <c:pt idx="459">
                  <c:v>37.858000000000004</c:v>
                </c:pt>
                <c:pt idx="460">
                  <c:v>34.050000000000011</c:v>
                </c:pt>
                <c:pt idx="461">
                  <c:v>17.771999999999991</c:v>
                </c:pt>
                <c:pt idx="462">
                  <c:v>16.337999999999965</c:v>
                </c:pt>
                <c:pt idx="463">
                  <c:v>4.5590000000000259</c:v>
                </c:pt>
                <c:pt idx="464">
                  <c:v>-38.774000000000001</c:v>
                </c:pt>
                <c:pt idx="465">
                  <c:v>-42.766999999999996</c:v>
                </c:pt>
                <c:pt idx="466">
                  <c:v>-44.436000000000007</c:v>
                </c:pt>
                <c:pt idx="467">
                  <c:v>-43.820000000000022</c:v>
                </c:pt>
                <c:pt idx="468">
                  <c:v>-43.173000000000002</c:v>
                </c:pt>
                <c:pt idx="469">
                  <c:v>-44.119</c:v>
                </c:pt>
                <c:pt idx="470">
                  <c:v>-44.11099999999999</c:v>
                </c:pt>
                <c:pt idx="471">
                  <c:v>-53.361999999999995</c:v>
                </c:pt>
                <c:pt idx="472">
                  <c:v>-55.731999999999999</c:v>
                </c:pt>
                <c:pt idx="473">
                  <c:v>-58.019000000000005</c:v>
                </c:pt>
                <c:pt idx="474">
                  <c:v>-62.376000000000005</c:v>
                </c:pt>
                <c:pt idx="475">
                  <c:v>-66.649000000000001</c:v>
                </c:pt>
                <c:pt idx="476">
                  <c:v>-67.566000000000031</c:v>
                </c:pt>
                <c:pt idx="477">
                  <c:v>-69.453000000000003</c:v>
                </c:pt>
                <c:pt idx="478">
                  <c:v>-69.37700000000001</c:v>
                </c:pt>
                <c:pt idx="479">
                  <c:v>-70.09</c:v>
                </c:pt>
                <c:pt idx="480">
                  <c:v>-70.349999999999966</c:v>
                </c:pt>
                <c:pt idx="481">
                  <c:v>-69.712000000000018</c:v>
                </c:pt>
                <c:pt idx="482">
                  <c:v>-70.147999999999996</c:v>
                </c:pt>
                <c:pt idx="483">
                  <c:v>-70.036000000000001</c:v>
                </c:pt>
                <c:pt idx="484">
                  <c:v>-68.599999999999966</c:v>
                </c:pt>
                <c:pt idx="485">
                  <c:v>-67.712999999999994</c:v>
                </c:pt>
                <c:pt idx="486">
                  <c:v>-66.441000000000003</c:v>
                </c:pt>
                <c:pt idx="487">
                  <c:v>-69.541999999999973</c:v>
                </c:pt>
                <c:pt idx="488">
                  <c:v>-61.915999999999997</c:v>
                </c:pt>
                <c:pt idx="489">
                  <c:v>-60.923999999999978</c:v>
                </c:pt>
                <c:pt idx="490">
                  <c:v>-57.85899999999998</c:v>
                </c:pt>
                <c:pt idx="491">
                  <c:v>-56.924999999999983</c:v>
                </c:pt>
                <c:pt idx="492">
                  <c:v>-57.20999999999998</c:v>
                </c:pt>
                <c:pt idx="493">
                  <c:v>-56.744999999999976</c:v>
                </c:pt>
                <c:pt idx="494">
                  <c:v>-52.181999999999988</c:v>
                </c:pt>
                <c:pt idx="495">
                  <c:v>-52.423999999999978</c:v>
                </c:pt>
                <c:pt idx="496">
                  <c:v>-51.016999999999996</c:v>
                </c:pt>
                <c:pt idx="497">
                  <c:v>-48.024999999999977</c:v>
                </c:pt>
                <c:pt idx="498">
                  <c:v>-45.474999999999994</c:v>
                </c:pt>
                <c:pt idx="499">
                  <c:v>-48.135999999999996</c:v>
                </c:pt>
                <c:pt idx="500">
                  <c:v>-48.350999999999999</c:v>
                </c:pt>
                <c:pt idx="501">
                  <c:v>-48.525000000000006</c:v>
                </c:pt>
                <c:pt idx="502">
                  <c:v>-43.317999999999984</c:v>
                </c:pt>
                <c:pt idx="503">
                  <c:v>-37.769000000000005</c:v>
                </c:pt>
                <c:pt idx="504">
                  <c:v>-39.043000000000006</c:v>
                </c:pt>
                <c:pt idx="505">
                  <c:v>-36.295000000000016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2A-4453-8F3B-97A160E767BA}"/>
            </c:ext>
          </c:extLst>
        </c:ser>
        <c:ser>
          <c:idx val="2"/>
          <c:order val="2"/>
          <c:tx>
            <c:strRef>
              <c:f>directH!$C$20</c:f>
              <c:strCache>
                <c:ptCount val="1"/>
                <c:pt idx="0">
                  <c:v>BAYNGR 2 3/8 04/02/75-SOLBBB 5.118 PERP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directH!$F$20:$SQ$20</c:f>
              <c:numCache>
                <c:formatCode>0</c:formatCode>
                <c:ptCount val="506"/>
                <c:pt idx="0">
                  <c:v>15.90100000000001</c:v>
                </c:pt>
                <c:pt idx="1">
                  <c:v>5.8780000000000143</c:v>
                </c:pt>
                <c:pt idx="2">
                  <c:v>-50.52800000000002</c:v>
                </c:pt>
                <c:pt idx="3">
                  <c:v>-83.846000000000004</c:v>
                </c:pt>
                <c:pt idx="4">
                  <c:v>-117.50900000000001</c:v>
                </c:pt>
                <c:pt idx="5">
                  <c:v>-126.28000000000003</c:v>
                </c:pt>
                <c:pt idx="6">
                  <c:v>-138.23200000000003</c:v>
                </c:pt>
                <c:pt idx="7">
                  <c:v>-143.65400000000002</c:v>
                </c:pt>
                <c:pt idx="8">
                  <c:v>-147.30600000000001</c:v>
                </c:pt>
                <c:pt idx="9">
                  <c:v>-141.41599999999997</c:v>
                </c:pt>
                <c:pt idx="10">
                  <c:v>-167.46800000000002</c:v>
                </c:pt>
                <c:pt idx="11">
                  <c:v>-117.00200000000001</c:v>
                </c:pt>
                <c:pt idx="12">
                  <c:v>-110.13499999999999</c:v>
                </c:pt>
                <c:pt idx="13">
                  <c:v>-110.72300000000001</c:v>
                </c:pt>
                <c:pt idx="14">
                  <c:v>-105.78199999999998</c:v>
                </c:pt>
                <c:pt idx="15">
                  <c:v>-90.06800000000004</c:v>
                </c:pt>
                <c:pt idx="16">
                  <c:v>-88.337000000000046</c:v>
                </c:pt>
                <c:pt idx="17">
                  <c:v>-87.573000000000036</c:v>
                </c:pt>
                <c:pt idx="18">
                  <c:v>-68.462999999999965</c:v>
                </c:pt>
                <c:pt idx="19">
                  <c:v>-76.724000000000046</c:v>
                </c:pt>
                <c:pt idx="20">
                  <c:v>-79.44</c:v>
                </c:pt>
                <c:pt idx="21">
                  <c:v>-93.677999999999997</c:v>
                </c:pt>
                <c:pt idx="22">
                  <c:v>-73.169999999999959</c:v>
                </c:pt>
                <c:pt idx="23">
                  <c:v>-74.064999999999998</c:v>
                </c:pt>
                <c:pt idx="24">
                  <c:v>-65.169999999999959</c:v>
                </c:pt>
                <c:pt idx="25">
                  <c:v>-55.387</c:v>
                </c:pt>
                <c:pt idx="26">
                  <c:v>-52.418000000000006</c:v>
                </c:pt>
                <c:pt idx="27">
                  <c:v>-44.651999999999987</c:v>
                </c:pt>
                <c:pt idx="28">
                  <c:v>-46.062999999999988</c:v>
                </c:pt>
                <c:pt idx="29">
                  <c:v>-50.126000000000033</c:v>
                </c:pt>
                <c:pt idx="30">
                  <c:v>-44.36099999999999</c:v>
                </c:pt>
                <c:pt idx="31">
                  <c:v>-49.70799999999997</c:v>
                </c:pt>
                <c:pt idx="32">
                  <c:v>-52.206000000000017</c:v>
                </c:pt>
                <c:pt idx="33">
                  <c:v>-48.894999999999982</c:v>
                </c:pt>
                <c:pt idx="34">
                  <c:v>-40.809000000000026</c:v>
                </c:pt>
                <c:pt idx="35">
                  <c:v>-42.105999999999995</c:v>
                </c:pt>
                <c:pt idx="36">
                  <c:v>-35.718000000000018</c:v>
                </c:pt>
                <c:pt idx="37">
                  <c:v>-26.79400000000004</c:v>
                </c:pt>
                <c:pt idx="38">
                  <c:v>-43.942000000000007</c:v>
                </c:pt>
                <c:pt idx="39">
                  <c:v>-42.284999999999968</c:v>
                </c:pt>
                <c:pt idx="40">
                  <c:v>-71.925999999999988</c:v>
                </c:pt>
                <c:pt idx="41">
                  <c:v>-50.90300000000002</c:v>
                </c:pt>
                <c:pt idx="42">
                  <c:v>-21.238999999999976</c:v>
                </c:pt>
                <c:pt idx="43">
                  <c:v>-1.1040000000000418</c:v>
                </c:pt>
                <c:pt idx="44">
                  <c:v>-1.2730000000000246</c:v>
                </c:pt>
                <c:pt idx="45">
                  <c:v>21.852000000000032</c:v>
                </c:pt>
                <c:pt idx="46">
                  <c:v>42.702999999999975</c:v>
                </c:pt>
                <c:pt idx="47">
                  <c:v>57.948999999999955</c:v>
                </c:pt>
                <c:pt idx="48">
                  <c:v>70.464999999999975</c:v>
                </c:pt>
                <c:pt idx="49">
                  <c:v>113.61100000000005</c:v>
                </c:pt>
                <c:pt idx="50">
                  <c:v>159.16699999999997</c:v>
                </c:pt>
                <c:pt idx="51">
                  <c:v>266.12699999999995</c:v>
                </c:pt>
                <c:pt idx="52">
                  <c:v>291.17999999999995</c:v>
                </c:pt>
                <c:pt idx="53">
                  <c:v>286.01400000000001</c:v>
                </c:pt>
                <c:pt idx="54">
                  <c:v>353.67900000000003</c:v>
                </c:pt>
                <c:pt idx="55">
                  <c:v>337.43199999999996</c:v>
                </c:pt>
                <c:pt idx="56">
                  <c:v>223.58499999999998</c:v>
                </c:pt>
                <c:pt idx="57">
                  <c:v>122.68</c:v>
                </c:pt>
                <c:pt idx="58">
                  <c:v>103.09100000000001</c:v>
                </c:pt>
                <c:pt idx="59">
                  <c:v>122.85099999999997</c:v>
                </c:pt>
                <c:pt idx="60">
                  <c:v>114.44799999999998</c:v>
                </c:pt>
                <c:pt idx="61">
                  <c:v>114.66799999999998</c:v>
                </c:pt>
                <c:pt idx="62">
                  <c:v>112.48399999999998</c:v>
                </c:pt>
                <c:pt idx="63">
                  <c:v>103.07</c:v>
                </c:pt>
                <c:pt idx="64">
                  <c:v>80.347000000000008</c:v>
                </c:pt>
                <c:pt idx="65">
                  <c:v>74.01700000000001</c:v>
                </c:pt>
                <c:pt idx="66">
                  <c:v>82.028000000000006</c:v>
                </c:pt>
                <c:pt idx="67">
                  <c:v>97.365000000000009</c:v>
                </c:pt>
                <c:pt idx="68">
                  <c:v>102.72499999999999</c:v>
                </c:pt>
                <c:pt idx="69">
                  <c:v>101.961</c:v>
                </c:pt>
                <c:pt idx="70">
                  <c:v>85.028000000000006</c:v>
                </c:pt>
                <c:pt idx="71">
                  <c:v>90.865999999999985</c:v>
                </c:pt>
                <c:pt idx="72">
                  <c:v>97.509</c:v>
                </c:pt>
                <c:pt idx="73">
                  <c:v>86.47399999999999</c:v>
                </c:pt>
                <c:pt idx="74">
                  <c:v>88.911999999999992</c:v>
                </c:pt>
                <c:pt idx="75">
                  <c:v>90.827999999999989</c:v>
                </c:pt>
                <c:pt idx="76">
                  <c:v>93.754999999999981</c:v>
                </c:pt>
                <c:pt idx="77">
                  <c:v>95.585999999999999</c:v>
                </c:pt>
                <c:pt idx="78">
                  <c:v>92.698000000000008</c:v>
                </c:pt>
                <c:pt idx="79">
                  <c:v>90.879000000000005</c:v>
                </c:pt>
                <c:pt idx="80">
                  <c:v>87.623000000000005</c:v>
                </c:pt>
                <c:pt idx="81">
                  <c:v>88.506000000000014</c:v>
                </c:pt>
                <c:pt idx="82">
                  <c:v>92.234999999999985</c:v>
                </c:pt>
                <c:pt idx="83">
                  <c:v>95.13600000000001</c:v>
                </c:pt>
                <c:pt idx="84">
                  <c:v>92.614000000000004</c:v>
                </c:pt>
                <c:pt idx="85">
                  <c:v>91.76700000000001</c:v>
                </c:pt>
                <c:pt idx="86">
                  <c:v>93.09899999999999</c:v>
                </c:pt>
                <c:pt idx="87">
                  <c:v>96.834000000000003</c:v>
                </c:pt>
                <c:pt idx="88">
                  <c:v>96.561000000000007</c:v>
                </c:pt>
                <c:pt idx="89">
                  <c:v>94.558000000000007</c:v>
                </c:pt>
                <c:pt idx="90">
                  <c:v>90.075000000000003</c:v>
                </c:pt>
                <c:pt idx="91">
                  <c:v>91.839000000000013</c:v>
                </c:pt>
                <c:pt idx="92">
                  <c:v>93.99</c:v>
                </c:pt>
                <c:pt idx="93">
                  <c:v>81.314000000000007</c:v>
                </c:pt>
                <c:pt idx="94">
                  <c:v>88.155999999999992</c:v>
                </c:pt>
                <c:pt idx="95">
                  <c:v>87.302000000000007</c:v>
                </c:pt>
                <c:pt idx="96">
                  <c:v>84.412999999999997</c:v>
                </c:pt>
                <c:pt idx="97">
                  <c:v>84.395999999999987</c:v>
                </c:pt>
                <c:pt idx="98">
                  <c:v>86.442999999999984</c:v>
                </c:pt>
                <c:pt idx="99">
                  <c:v>93.388000000000005</c:v>
                </c:pt>
                <c:pt idx="100">
                  <c:v>99.27000000000001</c:v>
                </c:pt>
                <c:pt idx="101">
                  <c:v>103.352</c:v>
                </c:pt>
                <c:pt idx="102">
                  <c:v>105.93299999999999</c:v>
                </c:pt>
                <c:pt idx="103">
                  <c:v>108.63</c:v>
                </c:pt>
                <c:pt idx="104">
                  <c:v>113.02199999999999</c:v>
                </c:pt>
                <c:pt idx="105">
                  <c:v>112.379</c:v>
                </c:pt>
                <c:pt idx="106">
                  <c:v>99.552999999999983</c:v>
                </c:pt>
                <c:pt idx="107">
                  <c:v>96.327999999999989</c:v>
                </c:pt>
                <c:pt idx="108">
                  <c:v>96.287999999999997</c:v>
                </c:pt>
                <c:pt idx="109">
                  <c:v>94.259</c:v>
                </c:pt>
                <c:pt idx="110">
                  <c:v>92.634999999999991</c:v>
                </c:pt>
                <c:pt idx="111">
                  <c:v>91.750999999999991</c:v>
                </c:pt>
                <c:pt idx="112">
                  <c:v>93.746000000000009</c:v>
                </c:pt>
                <c:pt idx="113">
                  <c:v>85.472999999999999</c:v>
                </c:pt>
                <c:pt idx="114">
                  <c:v>88.653999999999996</c:v>
                </c:pt>
                <c:pt idx="115">
                  <c:v>88.267999999999986</c:v>
                </c:pt>
                <c:pt idx="116">
                  <c:v>88.644000000000005</c:v>
                </c:pt>
                <c:pt idx="117">
                  <c:v>88.846000000000018</c:v>
                </c:pt>
                <c:pt idx="118">
                  <c:v>90.658999999999992</c:v>
                </c:pt>
                <c:pt idx="119">
                  <c:v>90.087999999999994</c:v>
                </c:pt>
                <c:pt idx="120">
                  <c:v>88.701999999999984</c:v>
                </c:pt>
                <c:pt idx="121">
                  <c:v>97.22399999999999</c:v>
                </c:pt>
                <c:pt idx="122">
                  <c:v>95.355999999999995</c:v>
                </c:pt>
                <c:pt idx="123">
                  <c:v>94.307000000000016</c:v>
                </c:pt>
                <c:pt idx="124">
                  <c:v>95.557999999999993</c:v>
                </c:pt>
                <c:pt idx="125">
                  <c:v>102.64399999999999</c:v>
                </c:pt>
                <c:pt idx="126">
                  <c:v>105.34000000000002</c:v>
                </c:pt>
                <c:pt idx="127">
                  <c:v>109.50799999999998</c:v>
                </c:pt>
                <c:pt idx="128">
                  <c:v>110.55699999999999</c:v>
                </c:pt>
                <c:pt idx="129">
                  <c:v>107.54700000000001</c:v>
                </c:pt>
                <c:pt idx="130">
                  <c:v>109.70900000000002</c:v>
                </c:pt>
                <c:pt idx="131">
                  <c:v>110.21700000000001</c:v>
                </c:pt>
                <c:pt idx="132">
                  <c:v>106.08399999999999</c:v>
                </c:pt>
                <c:pt idx="133">
                  <c:v>104.35999999999999</c:v>
                </c:pt>
                <c:pt idx="134">
                  <c:v>110.96899999999999</c:v>
                </c:pt>
                <c:pt idx="135">
                  <c:v>117.836</c:v>
                </c:pt>
                <c:pt idx="136">
                  <c:v>122.86000000000001</c:v>
                </c:pt>
                <c:pt idx="137">
                  <c:v>122.614</c:v>
                </c:pt>
                <c:pt idx="138">
                  <c:v>121.11099999999999</c:v>
                </c:pt>
                <c:pt idx="139">
                  <c:v>116.66800000000001</c:v>
                </c:pt>
                <c:pt idx="140">
                  <c:v>118.44900000000001</c:v>
                </c:pt>
                <c:pt idx="141">
                  <c:v>115.999</c:v>
                </c:pt>
                <c:pt idx="142">
                  <c:v>113.398</c:v>
                </c:pt>
                <c:pt idx="143">
                  <c:v>109.28900000000002</c:v>
                </c:pt>
                <c:pt idx="144">
                  <c:v>108.38300000000001</c:v>
                </c:pt>
                <c:pt idx="145">
                  <c:v>100.09500000000001</c:v>
                </c:pt>
                <c:pt idx="146">
                  <c:v>99.964000000000013</c:v>
                </c:pt>
                <c:pt idx="147">
                  <c:v>104.45700000000001</c:v>
                </c:pt>
                <c:pt idx="148">
                  <c:v>97.345000000000013</c:v>
                </c:pt>
                <c:pt idx="149">
                  <c:v>102.89699999999999</c:v>
                </c:pt>
                <c:pt idx="150">
                  <c:v>113.93200000000002</c:v>
                </c:pt>
                <c:pt idx="151">
                  <c:v>115.697</c:v>
                </c:pt>
                <c:pt idx="152">
                  <c:v>120.58</c:v>
                </c:pt>
                <c:pt idx="153">
                  <c:v>114.91300000000001</c:v>
                </c:pt>
                <c:pt idx="154">
                  <c:v>115.48399999999999</c:v>
                </c:pt>
                <c:pt idx="155">
                  <c:v>124.328</c:v>
                </c:pt>
                <c:pt idx="156">
                  <c:v>127.22500000000001</c:v>
                </c:pt>
                <c:pt idx="157">
                  <c:v>127.66900000000001</c:v>
                </c:pt>
                <c:pt idx="158">
                  <c:v>129.31700000000001</c:v>
                </c:pt>
                <c:pt idx="159">
                  <c:v>132.56200000000001</c:v>
                </c:pt>
                <c:pt idx="160">
                  <c:v>134.54</c:v>
                </c:pt>
                <c:pt idx="161">
                  <c:v>133.85700000000003</c:v>
                </c:pt>
                <c:pt idx="162">
                  <c:v>133.72300000000001</c:v>
                </c:pt>
                <c:pt idx="163">
                  <c:v>130.441</c:v>
                </c:pt>
                <c:pt idx="164">
                  <c:v>132.92200000000003</c:v>
                </c:pt>
                <c:pt idx="165">
                  <c:v>133.03800000000001</c:v>
                </c:pt>
                <c:pt idx="166">
                  <c:v>138.07800000000003</c:v>
                </c:pt>
                <c:pt idx="167">
                  <c:v>139.28199999999998</c:v>
                </c:pt>
                <c:pt idx="168">
                  <c:v>141.75299999999999</c:v>
                </c:pt>
                <c:pt idx="169">
                  <c:v>140.917</c:v>
                </c:pt>
                <c:pt idx="170">
                  <c:v>147.214</c:v>
                </c:pt>
                <c:pt idx="171">
                  <c:v>148.84899999999999</c:v>
                </c:pt>
                <c:pt idx="172">
                  <c:v>143.30200000000002</c:v>
                </c:pt>
                <c:pt idx="173">
                  <c:v>141.84299999999999</c:v>
                </c:pt>
                <c:pt idx="174">
                  <c:v>155.20099999999996</c:v>
                </c:pt>
                <c:pt idx="175">
                  <c:v>157.77699999999999</c:v>
                </c:pt>
                <c:pt idx="176">
                  <c:v>168.86500000000001</c:v>
                </c:pt>
                <c:pt idx="177">
                  <c:v>169.10199999999998</c:v>
                </c:pt>
                <c:pt idx="178">
                  <c:v>165.67699999999999</c:v>
                </c:pt>
                <c:pt idx="179">
                  <c:v>165.649</c:v>
                </c:pt>
                <c:pt idx="180">
                  <c:v>163.11799999999999</c:v>
                </c:pt>
                <c:pt idx="181">
                  <c:v>168.30799999999999</c:v>
                </c:pt>
                <c:pt idx="182">
                  <c:v>169</c:v>
                </c:pt>
                <c:pt idx="183">
                  <c:v>169.17499999999998</c:v>
                </c:pt>
                <c:pt idx="184">
                  <c:v>162.33299999999997</c:v>
                </c:pt>
                <c:pt idx="185">
                  <c:v>157.346</c:v>
                </c:pt>
                <c:pt idx="186">
                  <c:v>156.161</c:v>
                </c:pt>
                <c:pt idx="187">
                  <c:v>169.62299999999999</c:v>
                </c:pt>
                <c:pt idx="188">
                  <c:v>170.691</c:v>
                </c:pt>
                <c:pt idx="189">
                  <c:v>161.12599999999998</c:v>
                </c:pt>
                <c:pt idx="190">
                  <c:v>146.56100000000001</c:v>
                </c:pt>
                <c:pt idx="191">
                  <c:v>145.965</c:v>
                </c:pt>
                <c:pt idx="192">
                  <c:v>146.94400000000002</c:v>
                </c:pt>
                <c:pt idx="193">
                  <c:v>143.52999999999997</c:v>
                </c:pt>
                <c:pt idx="194">
                  <c:v>147.13299999999998</c:v>
                </c:pt>
                <c:pt idx="195">
                  <c:v>147.40800000000002</c:v>
                </c:pt>
                <c:pt idx="196">
                  <c:v>142.983</c:v>
                </c:pt>
                <c:pt idx="197">
                  <c:v>145.08099999999999</c:v>
                </c:pt>
                <c:pt idx="198">
                  <c:v>143.13300000000001</c:v>
                </c:pt>
                <c:pt idx="199">
                  <c:v>150.56600000000003</c:v>
                </c:pt>
                <c:pt idx="200">
                  <c:v>144.54300000000001</c:v>
                </c:pt>
                <c:pt idx="201">
                  <c:v>138.898</c:v>
                </c:pt>
                <c:pt idx="202">
                  <c:v>143.89800000000002</c:v>
                </c:pt>
                <c:pt idx="203">
                  <c:v>149.565</c:v>
                </c:pt>
                <c:pt idx="204">
                  <c:v>158.46800000000002</c:v>
                </c:pt>
                <c:pt idx="205">
                  <c:v>163.351</c:v>
                </c:pt>
                <c:pt idx="206">
                  <c:v>161.82000000000002</c:v>
                </c:pt>
                <c:pt idx="207">
                  <c:v>161.73099999999999</c:v>
                </c:pt>
                <c:pt idx="208">
                  <c:v>158.68599999999998</c:v>
                </c:pt>
                <c:pt idx="209">
                  <c:v>148.59199999999998</c:v>
                </c:pt>
                <c:pt idx="210">
                  <c:v>138.28899999999999</c:v>
                </c:pt>
                <c:pt idx="211">
                  <c:v>154.37399999999997</c:v>
                </c:pt>
                <c:pt idx="212">
                  <c:v>171.21600000000001</c:v>
                </c:pt>
                <c:pt idx="213">
                  <c:v>182.11399999999998</c:v>
                </c:pt>
                <c:pt idx="214">
                  <c:v>203.26099999999997</c:v>
                </c:pt>
                <c:pt idx="215">
                  <c:v>195.57</c:v>
                </c:pt>
                <c:pt idx="216">
                  <c:v>199.66200000000001</c:v>
                </c:pt>
                <c:pt idx="217">
                  <c:v>191.66300000000001</c:v>
                </c:pt>
                <c:pt idx="218">
                  <c:v>178.77200000000002</c:v>
                </c:pt>
                <c:pt idx="219">
                  <c:v>154.97299999999998</c:v>
                </c:pt>
                <c:pt idx="220">
                  <c:v>147.67000000000002</c:v>
                </c:pt>
                <c:pt idx="221">
                  <c:v>147.82800000000003</c:v>
                </c:pt>
                <c:pt idx="222">
                  <c:v>160.75900000000001</c:v>
                </c:pt>
                <c:pt idx="223">
                  <c:v>168.392</c:v>
                </c:pt>
                <c:pt idx="224">
                  <c:v>179.21999999999997</c:v>
                </c:pt>
                <c:pt idx="225">
                  <c:v>181.98699999999997</c:v>
                </c:pt>
                <c:pt idx="226">
                  <c:v>179.52199999999999</c:v>
                </c:pt>
                <c:pt idx="227">
                  <c:v>170.39999999999998</c:v>
                </c:pt>
                <c:pt idx="228">
                  <c:v>166.43199999999999</c:v>
                </c:pt>
                <c:pt idx="229">
                  <c:v>174.096</c:v>
                </c:pt>
                <c:pt idx="230">
                  <c:v>172.64400000000001</c:v>
                </c:pt>
                <c:pt idx="231">
                  <c:v>167.90900000000002</c:v>
                </c:pt>
                <c:pt idx="232">
                  <c:v>170.251</c:v>
                </c:pt>
                <c:pt idx="233">
                  <c:v>175.32600000000002</c:v>
                </c:pt>
                <c:pt idx="234">
                  <c:v>161.54499999999999</c:v>
                </c:pt>
                <c:pt idx="235">
                  <c:v>152.43</c:v>
                </c:pt>
                <c:pt idx="236">
                  <c:v>149.13</c:v>
                </c:pt>
                <c:pt idx="237">
                  <c:v>155.053</c:v>
                </c:pt>
                <c:pt idx="238">
                  <c:v>170.31900000000002</c:v>
                </c:pt>
                <c:pt idx="239">
                  <c:v>173.40599999999998</c:v>
                </c:pt>
                <c:pt idx="240">
                  <c:v>176.001</c:v>
                </c:pt>
                <c:pt idx="241">
                  <c:v>187.834</c:v>
                </c:pt>
                <c:pt idx="242">
                  <c:v>235.57</c:v>
                </c:pt>
                <c:pt idx="243">
                  <c:v>238.279</c:v>
                </c:pt>
                <c:pt idx="244">
                  <c:v>241.49800000000005</c:v>
                </c:pt>
                <c:pt idx="245">
                  <c:v>245.17200000000003</c:v>
                </c:pt>
                <c:pt idx="246">
                  <c:v>241.74599999999998</c:v>
                </c:pt>
                <c:pt idx="247">
                  <c:v>235.32</c:v>
                </c:pt>
                <c:pt idx="248">
                  <c:v>237.28500000000003</c:v>
                </c:pt>
                <c:pt idx="249">
                  <c:v>236.86499999999998</c:v>
                </c:pt>
                <c:pt idx="250">
                  <c:v>234.25300000000004</c:v>
                </c:pt>
                <c:pt idx="251">
                  <c:v>229.67999999999998</c:v>
                </c:pt>
                <c:pt idx="252">
                  <c:v>226.161</c:v>
                </c:pt>
                <c:pt idx="253">
                  <c:v>207.14300000000003</c:v>
                </c:pt>
                <c:pt idx="254">
                  <c:v>211.47399999999999</c:v>
                </c:pt>
                <c:pt idx="255">
                  <c:v>214.95799999999997</c:v>
                </c:pt>
                <c:pt idx="256">
                  <c:v>216.24600000000004</c:v>
                </c:pt>
                <c:pt idx="257">
                  <c:v>221.84700000000001</c:v>
                </c:pt>
                <c:pt idx="258">
                  <c:v>225.29400000000001</c:v>
                </c:pt>
                <c:pt idx="259">
                  <c:v>234.32700000000003</c:v>
                </c:pt>
                <c:pt idx="260">
                  <c:v>235.06200000000001</c:v>
                </c:pt>
                <c:pt idx="261">
                  <c:v>232.41</c:v>
                </c:pt>
                <c:pt idx="262">
                  <c:v>237.00400000000002</c:v>
                </c:pt>
                <c:pt idx="263">
                  <c:v>236.59300000000002</c:v>
                </c:pt>
                <c:pt idx="264">
                  <c:v>238.73999999999998</c:v>
                </c:pt>
                <c:pt idx="265">
                  <c:v>237.28800000000004</c:v>
                </c:pt>
                <c:pt idx="266">
                  <c:v>247.43</c:v>
                </c:pt>
                <c:pt idx="267">
                  <c:v>246.80400000000003</c:v>
                </c:pt>
                <c:pt idx="268">
                  <c:v>247.78600000000003</c:v>
                </c:pt>
                <c:pt idx="269">
                  <c:v>236.31399999999999</c:v>
                </c:pt>
                <c:pt idx="270">
                  <c:v>217.70300000000003</c:v>
                </c:pt>
                <c:pt idx="271">
                  <c:v>216.358</c:v>
                </c:pt>
                <c:pt idx="272">
                  <c:v>211.62699999999998</c:v>
                </c:pt>
                <c:pt idx="273">
                  <c:v>206.41299999999998</c:v>
                </c:pt>
                <c:pt idx="274">
                  <c:v>191.29800000000003</c:v>
                </c:pt>
                <c:pt idx="275">
                  <c:v>187.00399999999999</c:v>
                </c:pt>
                <c:pt idx="276">
                  <c:v>195.42499999999995</c:v>
                </c:pt>
                <c:pt idx="277">
                  <c:v>194.59699999999998</c:v>
                </c:pt>
                <c:pt idx="278">
                  <c:v>183.46699999999998</c:v>
                </c:pt>
                <c:pt idx="279">
                  <c:v>181.57299999999998</c:v>
                </c:pt>
                <c:pt idx="280">
                  <c:v>177.452</c:v>
                </c:pt>
                <c:pt idx="281">
                  <c:v>183.73099999999999</c:v>
                </c:pt>
                <c:pt idx="282">
                  <c:v>206.23899999999998</c:v>
                </c:pt>
                <c:pt idx="283">
                  <c:v>210.22399999999999</c:v>
                </c:pt>
                <c:pt idx="284">
                  <c:v>213.09</c:v>
                </c:pt>
                <c:pt idx="285">
                  <c:v>207.32400000000001</c:v>
                </c:pt>
                <c:pt idx="286">
                  <c:v>209.42599999999999</c:v>
                </c:pt>
                <c:pt idx="287">
                  <c:v>208.07</c:v>
                </c:pt>
                <c:pt idx="288">
                  <c:v>205.52699999999999</c:v>
                </c:pt>
                <c:pt idx="289">
                  <c:v>205.15399999999997</c:v>
                </c:pt>
                <c:pt idx="290">
                  <c:v>210.51099999999997</c:v>
                </c:pt>
                <c:pt idx="291">
                  <c:v>211.90900000000002</c:v>
                </c:pt>
                <c:pt idx="292">
                  <c:v>207.70399999999998</c:v>
                </c:pt>
                <c:pt idx="293">
                  <c:v>208.929</c:v>
                </c:pt>
                <c:pt idx="294">
                  <c:v>207.21</c:v>
                </c:pt>
                <c:pt idx="295">
                  <c:v>203.82</c:v>
                </c:pt>
                <c:pt idx="296">
                  <c:v>200.94300000000004</c:v>
                </c:pt>
                <c:pt idx="297">
                  <c:v>196.62100000000001</c:v>
                </c:pt>
                <c:pt idx="298">
                  <c:v>193.39200000000002</c:v>
                </c:pt>
                <c:pt idx="299">
                  <c:v>191.12</c:v>
                </c:pt>
                <c:pt idx="300">
                  <c:v>189.209</c:v>
                </c:pt>
                <c:pt idx="301">
                  <c:v>186.71899999999999</c:v>
                </c:pt>
                <c:pt idx="302">
                  <c:v>195.23400000000001</c:v>
                </c:pt>
                <c:pt idx="303">
                  <c:v>211.399</c:v>
                </c:pt>
                <c:pt idx="304">
                  <c:v>200.98400000000001</c:v>
                </c:pt>
                <c:pt idx="305">
                  <c:v>175.226</c:v>
                </c:pt>
                <c:pt idx="306">
                  <c:v>157.82900000000001</c:v>
                </c:pt>
                <c:pt idx="307">
                  <c:v>151.81700000000004</c:v>
                </c:pt>
                <c:pt idx="308">
                  <c:v>159.64499999999998</c:v>
                </c:pt>
                <c:pt idx="309">
                  <c:v>175.495</c:v>
                </c:pt>
                <c:pt idx="310">
                  <c:v>122.77399999999997</c:v>
                </c:pt>
                <c:pt idx="311">
                  <c:v>122.76600000000002</c:v>
                </c:pt>
                <c:pt idx="312">
                  <c:v>124.303</c:v>
                </c:pt>
                <c:pt idx="313">
                  <c:v>122.65600000000001</c:v>
                </c:pt>
                <c:pt idx="314">
                  <c:v>119.22199999999998</c:v>
                </c:pt>
                <c:pt idx="315">
                  <c:v>119.64699999999999</c:v>
                </c:pt>
                <c:pt idx="316">
                  <c:v>122.27499999999998</c:v>
                </c:pt>
                <c:pt idx="317">
                  <c:v>123.83600000000001</c:v>
                </c:pt>
                <c:pt idx="318">
                  <c:v>122.62899999999999</c:v>
                </c:pt>
                <c:pt idx="319">
                  <c:v>123.374</c:v>
                </c:pt>
                <c:pt idx="320">
                  <c:v>122.23799999999997</c:v>
                </c:pt>
                <c:pt idx="321">
                  <c:v>121.56899999999996</c:v>
                </c:pt>
                <c:pt idx="322">
                  <c:v>118.91299999999998</c:v>
                </c:pt>
                <c:pt idx="323">
                  <c:v>116.17400000000004</c:v>
                </c:pt>
                <c:pt idx="324">
                  <c:v>119.24699999999999</c:v>
                </c:pt>
                <c:pt idx="325">
                  <c:v>122.619</c:v>
                </c:pt>
                <c:pt idx="326">
                  <c:v>128.30800000000002</c:v>
                </c:pt>
                <c:pt idx="327">
                  <c:v>129.49699999999999</c:v>
                </c:pt>
                <c:pt idx="328">
                  <c:v>129.98899999999998</c:v>
                </c:pt>
                <c:pt idx="329">
                  <c:v>128.59599999999998</c:v>
                </c:pt>
                <c:pt idx="330">
                  <c:v>130.75300000000001</c:v>
                </c:pt>
                <c:pt idx="331">
                  <c:v>132.82</c:v>
                </c:pt>
                <c:pt idx="332">
                  <c:v>132.02900000000002</c:v>
                </c:pt>
                <c:pt idx="333">
                  <c:v>130.27200000000002</c:v>
                </c:pt>
                <c:pt idx="334">
                  <c:v>126.58399999999997</c:v>
                </c:pt>
                <c:pt idx="335">
                  <c:v>133.91299999999998</c:v>
                </c:pt>
                <c:pt idx="336">
                  <c:v>143.85399999999998</c:v>
                </c:pt>
                <c:pt idx="337">
                  <c:v>147.80699999999999</c:v>
                </c:pt>
                <c:pt idx="338">
                  <c:v>142.589</c:v>
                </c:pt>
                <c:pt idx="339">
                  <c:v>125.63800000000001</c:v>
                </c:pt>
                <c:pt idx="340">
                  <c:v>122.53999999999996</c:v>
                </c:pt>
                <c:pt idx="341">
                  <c:v>129.66600000000003</c:v>
                </c:pt>
                <c:pt idx="342">
                  <c:v>130.96700000000001</c:v>
                </c:pt>
                <c:pt idx="343">
                  <c:v>135.75099999999998</c:v>
                </c:pt>
                <c:pt idx="344">
                  <c:v>126.274</c:v>
                </c:pt>
                <c:pt idx="345">
                  <c:v>117.06200000000001</c:v>
                </c:pt>
                <c:pt idx="346">
                  <c:v>105.23200000000003</c:v>
                </c:pt>
                <c:pt idx="347">
                  <c:v>100.536</c:v>
                </c:pt>
                <c:pt idx="348">
                  <c:v>100.74199999999999</c:v>
                </c:pt>
                <c:pt idx="349">
                  <c:v>95.850999999999999</c:v>
                </c:pt>
                <c:pt idx="350">
                  <c:v>96.156000000000006</c:v>
                </c:pt>
                <c:pt idx="351">
                  <c:v>97.043999999999983</c:v>
                </c:pt>
                <c:pt idx="352">
                  <c:v>101.34699999999998</c:v>
                </c:pt>
                <c:pt idx="353">
                  <c:v>109.31299999999996</c:v>
                </c:pt>
                <c:pt idx="354">
                  <c:v>107.23400000000001</c:v>
                </c:pt>
                <c:pt idx="355">
                  <c:v>107.19800000000004</c:v>
                </c:pt>
                <c:pt idx="356">
                  <c:v>107.20600000000002</c:v>
                </c:pt>
                <c:pt idx="357">
                  <c:v>102.125</c:v>
                </c:pt>
                <c:pt idx="358">
                  <c:v>96.16100000000003</c:v>
                </c:pt>
                <c:pt idx="359">
                  <c:v>91.698999999999984</c:v>
                </c:pt>
                <c:pt idx="360">
                  <c:v>108.13</c:v>
                </c:pt>
                <c:pt idx="361">
                  <c:v>112.786</c:v>
                </c:pt>
                <c:pt idx="362">
                  <c:v>121.14400000000001</c:v>
                </c:pt>
                <c:pt idx="363">
                  <c:v>125.87099999999998</c:v>
                </c:pt>
                <c:pt idx="364">
                  <c:v>107.565</c:v>
                </c:pt>
                <c:pt idx="365">
                  <c:v>97.257000000000005</c:v>
                </c:pt>
                <c:pt idx="366">
                  <c:v>95.507000000000005</c:v>
                </c:pt>
                <c:pt idx="367">
                  <c:v>94.668999999999983</c:v>
                </c:pt>
                <c:pt idx="368">
                  <c:v>92.08499999999998</c:v>
                </c:pt>
                <c:pt idx="369">
                  <c:v>93.204000000000008</c:v>
                </c:pt>
                <c:pt idx="370">
                  <c:v>89.617999999999995</c:v>
                </c:pt>
                <c:pt idx="371">
                  <c:v>87.170000000000016</c:v>
                </c:pt>
                <c:pt idx="372">
                  <c:v>85.688999999999965</c:v>
                </c:pt>
                <c:pt idx="373">
                  <c:v>85.391999999999996</c:v>
                </c:pt>
                <c:pt idx="374">
                  <c:v>81.552999999999997</c:v>
                </c:pt>
                <c:pt idx="375">
                  <c:v>83.415999999999997</c:v>
                </c:pt>
                <c:pt idx="376">
                  <c:v>101.48000000000002</c:v>
                </c:pt>
                <c:pt idx="377">
                  <c:v>119.55399999999997</c:v>
                </c:pt>
                <c:pt idx="378">
                  <c:v>127.06400000000002</c:v>
                </c:pt>
                <c:pt idx="379">
                  <c:v>131.00800000000004</c:v>
                </c:pt>
                <c:pt idx="380">
                  <c:v>141.52800000000002</c:v>
                </c:pt>
                <c:pt idx="381">
                  <c:v>125.166</c:v>
                </c:pt>
                <c:pt idx="382">
                  <c:v>115.98400000000004</c:v>
                </c:pt>
                <c:pt idx="383">
                  <c:v>108.303</c:v>
                </c:pt>
                <c:pt idx="384">
                  <c:v>108.34000000000003</c:v>
                </c:pt>
                <c:pt idx="385">
                  <c:v>104.18399999999997</c:v>
                </c:pt>
                <c:pt idx="386">
                  <c:v>102.58499999999998</c:v>
                </c:pt>
                <c:pt idx="387">
                  <c:v>103.73899999999998</c:v>
                </c:pt>
                <c:pt idx="388">
                  <c:v>144.10599999999999</c:v>
                </c:pt>
                <c:pt idx="389">
                  <c:v>146.09900000000002</c:v>
                </c:pt>
                <c:pt idx="390">
                  <c:v>145.25799999999998</c:v>
                </c:pt>
                <c:pt idx="391">
                  <c:v>141.994</c:v>
                </c:pt>
                <c:pt idx="392">
                  <c:v>167.34800000000001</c:v>
                </c:pt>
                <c:pt idx="393">
                  <c:v>170.81100000000001</c:v>
                </c:pt>
                <c:pt idx="394">
                  <c:v>169.43299999999999</c:v>
                </c:pt>
                <c:pt idx="395">
                  <c:v>162.036</c:v>
                </c:pt>
                <c:pt idx="396">
                  <c:v>147.48800000000003</c:v>
                </c:pt>
                <c:pt idx="397">
                  <c:v>134.86600000000001</c:v>
                </c:pt>
                <c:pt idx="398">
                  <c:v>130.96100000000001</c:v>
                </c:pt>
                <c:pt idx="399">
                  <c:v>131.17400000000004</c:v>
                </c:pt>
                <c:pt idx="400">
                  <c:v>127.51199999999997</c:v>
                </c:pt>
                <c:pt idx="401">
                  <c:v>124.72899999999998</c:v>
                </c:pt>
                <c:pt idx="402">
                  <c:v>123.01399999999998</c:v>
                </c:pt>
                <c:pt idx="403">
                  <c:v>118.18299999999999</c:v>
                </c:pt>
                <c:pt idx="404">
                  <c:v>116.69399999999999</c:v>
                </c:pt>
                <c:pt idx="405">
                  <c:v>118.94200000000004</c:v>
                </c:pt>
                <c:pt idx="406">
                  <c:v>123.53700000000001</c:v>
                </c:pt>
                <c:pt idx="407">
                  <c:v>125.78699999999998</c:v>
                </c:pt>
                <c:pt idx="408">
                  <c:v>129.32300000000001</c:v>
                </c:pt>
                <c:pt idx="409">
                  <c:v>131.51199999999997</c:v>
                </c:pt>
                <c:pt idx="410">
                  <c:v>142.68099999999998</c:v>
                </c:pt>
                <c:pt idx="411">
                  <c:v>146.57900000000001</c:v>
                </c:pt>
                <c:pt idx="412">
                  <c:v>141.61000000000001</c:v>
                </c:pt>
                <c:pt idx="413">
                  <c:v>118.18100000000001</c:v>
                </c:pt>
                <c:pt idx="414">
                  <c:v>118.50500000000002</c:v>
                </c:pt>
                <c:pt idx="415">
                  <c:v>118.75200000000001</c:v>
                </c:pt>
                <c:pt idx="416">
                  <c:v>117.923</c:v>
                </c:pt>
                <c:pt idx="417">
                  <c:v>121.827</c:v>
                </c:pt>
                <c:pt idx="418">
                  <c:v>121.553</c:v>
                </c:pt>
                <c:pt idx="419">
                  <c:v>121.41600000000003</c:v>
                </c:pt>
                <c:pt idx="420">
                  <c:v>126.16200000000001</c:v>
                </c:pt>
                <c:pt idx="421">
                  <c:v>137.85700000000003</c:v>
                </c:pt>
                <c:pt idx="422">
                  <c:v>136.351</c:v>
                </c:pt>
                <c:pt idx="423">
                  <c:v>137.07400000000001</c:v>
                </c:pt>
                <c:pt idx="424">
                  <c:v>137.11099999999999</c:v>
                </c:pt>
                <c:pt idx="425">
                  <c:v>136.70600000000002</c:v>
                </c:pt>
                <c:pt idx="426">
                  <c:v>134.94499999999999</c:v>
                </c:pt>
                <c:pt idx="427">
                  <c:v>136.501</c:v>
                </c:pt>
                <c:pt idx="428">
                  <c:v>135.15300000000002</c:v>
                </c:pt>
                <c:pt idx="429">
                  <c:v>134.30200000000002</c:v>
                </c:pt>
                <c:pt idx="430">
                  <c:v>133.55600000000001</c:v>
                </c:pt>
                <c:pt idx="431">
                  <c:v>132.55600000000001</c:v>
                </c:pt>
                <c:pt idx="432">
                  <c:v>131.87299999999999</c:v>
                </c:pt>
                <c:pt idx="433">
                  <c:v>129.76600000000002</c:v>
                </c:pt>
                <c:pt idx="434">
                  <c:v>120.559</c:v>
                </c:pt>
                <c:pt idx="435">
                  <c:v>117.94499999999999</c:v>
                </c:pt>
                <c:pt idx="436">
                  <c:v>113.506</c:v>
                </c:pt>
                <c:pt idx="437">
                  <c:v>109.08700000000002</c:v>
                </c:pt>
                <c:pt idx="438">
                  <c:v>107.53699999999998</c:v>
                </c:pt>
                <c:pt idx="439">
                  <c:v>107.20500000000001</c:v>
                </c:pt>
                <c:pt idx="440">
                  <c:v>102.79200000000003</c:v>
                </c:pt>
                <c:pt idx="441">
                  <c:v>103.19399999999999</c:v>
                </c:pt>
                <c:pt idx="442">
                  <c:v>99.899999999999977</c:v>
                </c:pt>
                <c:pt idx="443">
                  <c:v>96.231999999999999</c:v>
                </c:pt>
                <c:pt idx="444">
                  <c:v>101.43300000000002</c:v>
                </c:pt>
                <c:pt idx="445">
                  <c:v>101.11399999999998</c:v>
                </c:pt>
                <c:pt idx="446">
                  <c:v>98.238000000000028</c:v>
                </c:pt>
                <c:pt idx="447">
                  <c:v>91.961000000000013</c:v>
                </c:pt>
                <c:pt idx="448">
                  <c:v>93.302000000000021</c:v>
                </c:pt>
                <c:pt idx="449">
                  <c:v>92.735000000000014</c:v>
                </c:pt>
                <c:pt idx="450">
                  <c:v>89.235999999999962</c:v>
                </c:pt>
                <c:pt idx="451">
                  <c:v>89.417000000000002</c:v>
                </c:pt>
                <c:pt idx="452">
                  <c:v>90.456000000000017</c:v>
                </c:pt>
                <c:pt idx="453">
                  <c:v>88.690000000000026</c:v>
                </c:pt>
                <c:pt idx="454">
                  <c:v>91.622000000000014</c:v>
                </c:pt>
                <c:pt idx="455">
                  <c:v>92.78</c:v>
                </c:pt>
                <c:pt idx="456">
                  <c:v>89.169999999999987</c:v>
                </c:pt>
                <c:pt idx="457">
                  <c:v>85.824999999999989</c:v>
                </c:pt>
                <c:pt idx="458">
                  <c:v>115.96100000000001</c:v>
                </c:pt>
                <c:pt idx="459">
                  <c:v>121.21900000000002</c:v>
                </c:pt>
                <c:pt idx="460">
                  <c:v>116.86500000000001</c:v>
                </c:pt>
                <c:pt idx="461">
                  <c:v>101.37800000000001</c:v>
                </c:pt>
                <c:pt idx="462">
                  <c:v>101.92599999999999</c:v>
                </c:pt>
                <c:pt idx="463">
                  <c:v>90.639999999999986</c:v>
                </c:pt>
                <c:pt idx="464">
                  <c:v>47.54000000000002</c:v>
                </c:pt>
                <c:pt idx="465">
                  <c:v>43.628999999999991</c:v>
                </c:pt>
                <c:pt idx="466">
                  <c:v>41.558999999999997</c:v>
                </c:pt>
                <c:pt idx="467">
                  <c:v>41.201999999999998</c:v>
                </c:pt>
                <c:pt idx="468">
                  <c:v>42.703000000000003</c:v>
                </c:pt>
                <c:pt idx="469">
                  <c:v>41.230999999999995</c:v>
                </c:pt>
                <c:pt idx="470">
                  <c:v>40.997000000000014</c:v>
                </c:pt>
                <c:pt idx="471">
                  <c:v>29.135999999999996</c:v>
                </c:pt>
                <c:pt idx="472">
                  <c:v>27.247000000000014</c:v>
                </c:pt>
                <c:pt idx="473">
                  <c:v>22.816000000000003</c:v>
                </c:pt>
                <c:pt idx="474">
                  <c:v>22.492999999999995</c:v>
                </c:pt>
                <c:pt idx="475">
                  <c:v>15.836000000000013</c:v>
                </c:pt>
                <c:pt idx="476">
                  <c:v>11.713999999999999</c:v>
                </c:pt>
                <c:pt idx="477">
                  <c:v>9.4850000000000136</c:v>
                </c:pt>
                <c:pt idx="478">
                  <c:v>7.3340000000000032</c:v>
                </c:pt>
                <c:pt idx="479">
                  <c:v>8.4519999999999982</c:v>
                </c:pt>
                <c:pt idx="480">
                  <c:v>6.5910000000000082</c:v>
                </c:pt>
                <c:pt idx="481">
                  <c:v>6.3729999999999905</c:v>
                </c:pt>
                <c:pt idx="482">
                  <c:v>5.1659999999999968</c:v>
                </c:pt>
                <c:pt idx="483">
                  <c:v>3.3260000000000218</c:v>
                </c:pt>
                <c:pt idx="484">
                  <c:v>4.4500000000000171</c:v>
                </c:pt>
                <c:pt idx="485">
                  <c:v>4.6839999999999975</c:v>
                </c:pt>
                <c:pt idx="486">
                  <c:v>3.3870000000000005</c:v>
                </c:pt>
                <c:pt idx="487">
                  <c:v>1.1829999999999927</c:v>
                </c:pt>
                <c:pt idx="488">
                  <c:v>7.1999999999999886</c:v>
                </c:pt>
                <c:pt idx="489">
                  <c:v>10.02000000000001</c:v>
                </c:pt>
                <c:pt idx="490">
                  <c:v>11.030000000000001</c:v>
                </c:pt>
                <c:pt idx="491">
                  <c:v>15.895999999999987</c:v>
                </c:pt>
                <c:pt idx="492">
                  <c:v>16.004000000000019</c:v>
                </c:pt>
                <c:pt idx="493">
                  <c:v>15.955999999999989</c:v>
                </c:pt>
                <c:pt idx="494">
                  <c:v>21.441000000000003</c:v>
                </c:pt>
                <c:pt idx="495">
                  <c:v>18.170999999999992</c:v>
                </c:pt>
                <c:pt idx="496">
                  <c:v>21.539000000000016</c:v>
                </c:pt>
                <c:pt idx="497">
                  <c:v>27.481999999999999</c:v>
                </c:pt>
                <c:pt idx="498">
                  <c:v>28.106999999999999</c:v>
                </c:pt>
                <c:pt idx="499">
                  <c:v>25.133999999999986</c:v>
                </c:pt>
                <c:pt idx="500">
                  <c:v>22.853000000000009</c:v>
                </c:pt>
                <c:pt idx="501">
                  <c:v>21.401999999999987</c:v>
                </c:pt>
                <c:pt idx="502">
                  <c:v>27.170999999999992</c:v>
                </c:pt>
                <c:pt idx="503">
                  <c:v>30.569999999999993</c:v>
                </c:pt>
                <c:pt idx="504">
                  <c:v>30.209000000000003</c:v>
                </c:pt>
                <c:pt idx="505">
                  <c:v>31.349999999999994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2A-4453-8F3B-97A160E76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9648704"/>
        <c:axId val="1822572288"/>
      </c:lineChart>
      <c:dateAx>
        <c:axId val="1729648704"/>
        <c:scaling>
          <c:orientation val="minMax"/>
        </c:scaling>
        <c:delete val="0"/>
        <c:axPos val="b"/>
        <c:numFmt formatCode="dd\ mmm\ 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72288"/>
        <c:crosses val="autoZero"/>
        <c:auto val="1"/>
        <c:lblOffset val="100"/>
        <c:baseTimeUnit val="days"/>
      </c:dateAx>
      <c:valAx>
        <c:axId val="18225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0653666513591918E-2"/>
          <c:y val="4.0574277327760068E-2"/>
          <c:w val="0.32679114257232783"/>
          <c:h val="0.2814901391763899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130174</xdr:colOff>
      <xdr:row>23</xdr:row>
      <xdr:rowOff>41274</xdr:rowOff>
    </xdr:from>
    <xdr:to>
      <xdr:col>12</xdr:col>
      <xdr:colOff>590549</xdr:colOff>
      <xdr:row>51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A177A2-69CD-45AB-9B2E-DA34566EA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24</xdr:col>
      <xdr:colOff>409575</xdr:colOff>
      <xdr:row>51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FBF94-31C4-4F92-AAC9-FFDDB5AB2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127000</xdr:colOff>
      <xdr:row>53</xdr:row>
      <xdr:rowOff>88900</xdr:rowOff>
    </xdr:from>
    <xdr:to>
      <xdr:col>12</xdr:col>
      <xdr:colOff>587375</xdr:colOff>
      <xdr:row>81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46D60-A5BD-4DA8-BD00-41673F3A2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584200</xdr:colOff>
      <xdr:row>2</xdr:row>
      <xdr:rowOff>95250</xdr:rowOff>
    </xdr:from>
    <xdr:to>
      <xdr:col>16</xdr:col>
      <xdr:colOff>69850</xdr:colOff>
      <xdr:row>5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22C827-4EB6-4AFD-ACE7-BDCD59791496}"/>
            </a:ext>
          </a:extLst>
        </xdr:cNvPr>
        <xdr:cNvSpPr txBox="1"/>
      </xdr:nvSpPr>
      <xdr:spPr>
        <a:xfrm>
          <a:off x="10547350" y="361950"/>
          <a:ext cx="2533650" cy="3238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2"/>
              </a:solidFill>
            </a:rPr>
            <a:t>LPHP DAPI:0:1 3595071 &lt;GO&gt;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DE1CD-9F7B-4B19-A604-E78710335C80}" name="Table1" displayName="Table1" ref="B3:K45" totalsRowShown="0" headerRowDxfId="22" dataDxfId="21">
  <autoFilter ref="B3:K45" xr:uid="{C4986A26-50E8-4A8C-A229-0ECF22E8B9B0}"/>
  <tableColumns count="10">
    <tableColumn id="1" xr3:uid="{4E058F92-900E-478E-A4F8-DB89863E2A96}" name="isin" dataDxfId="20"/>
    <tableColumn id="2" xr3:uid="{134DB1D9-C64F-4F2A-9407-18234E2E3B82}" name="type" dataDxfId="19"/>
    <tableColumn id="6" xr3:uid="{AEB31582-844A-4826-90AA-4BA656F12390}" name="bbg" dataDxfId="18">
      <calculatedColumnFormula>Table1[[#This Row],[isin]]&amp;" "&amp;Table1[[#This Row],[type]]</calculatedColumnFormula>
    </tableColumn>
    <tableColumn id="3" xr3:uid="{5695B33E-B992-4A46-A5BD-94C657B8E8FC}" name="short_name" dataDxfId="17">
      <calculatedColumnFormula>_xll.BDP(Table1[[#This Row],[bbg]],Table1[[#Headers],[short_name]])</calculatedColumnFormula>
    </tableColumn>
    <tableColumn id="10" xr3:uid="{ECB5C2EC-4118-4BF9-8FA4-55265DE66E35}" name="coupon" dataDxfId="16">
      <calculatedColumnFormula>_xll.BDP(Table1[[#This Row],[bbg]],Table1[[#Headers],[coupon]])</calculatedColumnFormula>
    </tableColumn>
    <tableColumn id="9" xr3:uid="{06AD7DC3-F060-4766-B719-D420A82DF0D5}" name="security_name" dataDxfId="15">
      <calculatedColumnFormula>_xll.BDP(Table1[[#This Row],[bbg]],Table1[[#Headers],[security_name]])</calculatedColumnFormula>
    </tableColumn>
    <tableColumn id="4" xr3:uid="{B6B2D18E-4498-47A7-B05F-F8937344AF92}" name="INDUSTRY_GROUP" dataDxfId="14">
      <calculatedColumnFormula>_xll.BDP(Table1[[#This Row],[bbg]],Table1[[#Headers],[INDUSTRY_GROUP]])</calculatedColumnFormula>
    </tableColumn>
    <tableColumn id="8" xr3:uid="{2AF9A730-4714-4F42-AF0A-92779BE5253B}" name="nxt_call_dt" dataDxfId="13">
      <calculatedColumnFormula>_xll.BDP(Table1[[#This Row],[bbg]],Table1[[#Headers],[nxt_call_dt]])</calculatedColumnFormula>
    </tableColumn>
    <tableColumn id="7" xr3:uid="{EED4F902-A3F2-4928-966A-34A4A8AB4BFE}" name="calc_maturity" dataDxfId="12">
      <calculatedColumnFormula>_xll.BDP(Table1[[#This Row],[bbg]],Table1[[#Headers],[calc_maturity]])</calculatedColumnFormula>
    </tableColumn>
    <tableColumn id="5" xr3:uid="{55180C83-EDAA-44EB-9569-2F93FB5FA38C}" name="z_sprd_mid" dataDxfId="11">
      <calculatedColumnFormula>_xll.BDP(Table1[[#This Row],[bbg]],Table1[[#Headers],[z_sprd_mid]])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B9F47-B350-4783-9933-18C92BB2B3AB}" name="Table2" displayName="Table2" ref="A1:I429" totalsRowShown="0" headerRowDxfId="10" dataDxfId="9">
  <autoFilter ref="A1:I429" xr:uid="{A86ABB8D-F7B4-4F19-AB51-6094080C848B}"/>
  <tableColumns count="9">
    <tableColumn id="1" xr3:uid="{CA969BB5-A0CF-46F5-8D98-A89005A09B03}" name="isin" dataDxfId="8"/>
    <tableColumn id="6" xr3:uid="{483C847B-C652-4803-9B87-AFD6B13DDED5}" name="len" dataDxfId="7">
      <calculatedColumnFormula>LEN(Table2[[#This Row],[isin]])</calculatedColumnFormula>
    </tableColumn>
    <tableColumn id="5" xr3:uid="{1FB95B46-7873-4C88-B9E0-9AB718D4576D}" name="MktSec" dataDxfId="6"/>
    <tableColumn id="2" xr3:uid="{A24DD52B-9869-4DF3-A65A-D52960011CCC}" name="Description" dataDxfId="5"/>
    <tableColumn id="3" xr3:uid="{BECB60E9-E7D5-4A80-BF46-6C073B5F8924}" name="short_name" dataDxfId="4">
      <calculatedColumnFormula>_xll.BDP(Table2[[#This Row],[isin]]&amp;" "&amp;Table2[[#This Row],[MktSec]],Table2[[#Headers],[short_name]])</calculatedColumnFormula>
    </tableColumn>
    <tableColumn id="4" xr3:uid="{34D116F4-1603-4096-BD8B-5431334297C5}" name="INDUSTRY_GROUP" dataDxfId="3">
      <calculatedColumnFormula array="1">_xll.BDP(Table2[[#This Row],[isin]]&amp;" "&amp;Table2[[#This Row],[MktSec]],Table2[[#Headers],[INDUSTRY_GROUP]])</calculatedColumnFormula>
    </tableColumn>
    <tableColumn id="7" xr3:uid="{A2EF0B6F-29E5-4828-A62C-DBA379D26AAC}" name="callable" dataDxfId="2">
      <calculatedColumnFormula>_xll.BDP(Table2[[#This Row],[isin]]&amp;" "&amp;Table2[[#This Row],[MktSec]],Table2[[#Headers],[callable]])</calculatedColumnFormula>
    </tableColumn>
    <tableColumn id="8" xr3:uid="{9CB5E7BB-1FE2-4076-820F-5FA82AE7103E}" name="nxt_call_dt" dataDxfId="1">
      <calculatedColumnFormula>_xll.BDP(Table2[[#This Row],[isin]]&amp;" "&amp;Table2[[#This Row],[MktSec]],Table2[[#Headers],[nxt_call_dt]])</calculatedColumnFormula>
    </tableColumn>
    <tableColumn id="9" xr3:uid="{61CD837D-3EDF-4C4D-A120-74F361C84576}" name="final_maturity" dataDxfId="0">
      <calculatedColumnFormula>_xll.BDP(Table2[[#This Row],[isin]]&amp;" "&amp;Table2[[#This Row],[MktSec]],Table2[[#Headers],[final_maturity]])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dynamic-array-formulas-in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DB77-0811-47C7-9396-8F5A9034DFAA}">
  <sheetPr>
    <tabColor rgb="FFC00000"/>
  </sheetPr>
  <dimension ref="A1"/>
  <sheetViews>
    <sheetView workbookViewId="0">
      <selection activeCell="E54" sqref="E5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D72-192B-406F-BCEE-A623101344D2}">
  <dimension ref="B2:SU58"/>
  <sheetViews>
    <sheetView tabSelected="1" workbookViewId="0">
      <selection activeCell="O58" sqref="O58"/>
    </sheetView>
  </sheetViews>
  <sheetFormatPr defaultRowHeight="10.5" x14ac:dyDescent="0.25"/>
  <cols>
    <col min="1" max="1" width="8.7265625" style="12"/>
    <col min="2" max="2" width="19.1796875" style="12" bestFit="1" customWidth="1"/>
    <col min="3" max="3" width="8.81640625" style="12" bestFit="1" customWidth="1"/>
    <col min="4" max="5" width="8.7265625" style="12"/>
    <col min="6" max="511" width="9" style="12" bestFit="1" customWidth="1"/>
    <col min="512" max="515" width="8.81640625" style="12" bestFit="1" customWidth="1"/>
    <col min="516" max="16384" width="8.7265625" style="12"/>
  </cols>
  <sheetData>
    <row r="2" spans="2:515" s="2" customFormat="1" x14ac:dyDescent="0.25">
      <c r="B2" s="2" t="s">
        <v>1091</v>
      </c>
    </row>
    <row r="3" spans="2:515" s="2" customFormat="1" x14ac:dyDescent="0.25">
      <c r="B3" s="15" t="s">
        <v>1089</v>
      </c>
    </row>
    <row r="4" spans="2:515" s="2" customFormat="1" x14ac:dyDescent="0.25">
      <c r="D4" s="2" t="s">
        <v>1092</v>
      </c>
      <c r="F4" s="2">
        <v>1</v>
      </c>
      <c r="G4" s="2">
        <f>F4+1</f>
        <v>2</v>
      </c>
      <c r="H4" s="2">
        <f t="shared" ref="H4:BS4" si="0">G4+1</f>
        <v>3</v>
      </c>
      <c r="I4" s="2">
        <f t="shared" si="0"/>
        <v>4</v>
      </c>
      <c r="J4" s="2">
        <f t="shared" si="0"/>
        <v>5</v>
      </c>
      <c r="K4" s="2">
        <f t="shared" si="0"/>
        <v>6</v>
      </c>
      <c r="L4" s="2">
        <f t="shared" si="0"/>
        <v>7</v>
      </c>
      <c r="M4" s="2">
        <f t="shared" si="0"/>
        <v>8</v>
      </c>
      <c r="N4" s="2">
        <f t="shared" si="0"/>
        <v>9</v>
      </c>
      <c r="O4" s="2">
        <f t="shared" si="0"/>
        <v>10</v>
      </c>
      <c r="P4" s="2">
        <f t="shared" si="0"/>
        <v>11</v>
      </c>
      <c r="Q4" s="2">
        <f t="shared" si="0"/>
        <v>12</v>
      </c>
      <c r="R4" s="2">
        <f t="shared" si="0"/>
        <v>13</v>
      </c>
      <c r="S4" s="2">
        <f t="shared" si="0"/>
        <v>14</v>
      </c>
      <c r="T4" s="2">
        <f t="shared" si="0"/>
        <v>15</v>
      </c>
      <c r="U4" s="2">
        <f t="shared" si="0"/>
        <v>16</v>
      </c>
      <c r="V4" s="2">
        <f t="shared" si="0"/>
        <v>17</v>
      </c>
      <c r="W4" s="2">
        <f t="shared" si="0"/>
        <v>18</v>
      </c>
      <c r="X4" s="2">
        <f t="shared" si="0"/>
        <v>19</v>
      </c>
      <c r="Y4" s="2">
        <f t="shared" si="0"/>
        <v>20</v>
      </c>
      <c r="Z4" s="2">
        <f t="shared" si="0"/>
        <v>21</v>
      </c>
      <c r="AA4" s="2">
        <f t="shared" si="0"/>
        <v>22</v>
      </c>
      <c r="AB4" s="2">
        <f t="shared" si="0"/>
        <v>23</v>
      </c>
      <c r="AC4" s="2">
        <f t="shared" si="0"/>
        <v>24</v>
      </c>
      <c r="AD4" s="2">
        <f t="shared" si="0"/>
        <v>25</v>
      </c>
      <c r="AE4" s="2">
        <f t="shared" si="0"/>
        <v>26</v>
      </c>
      <c r="AF4" s="2">
        <f t="shared" si="0"/>
        <v>27</v>
      </c>
      <c r="AG4" s="2">
        <f t="shared" si="0"/>
        <v>28</v>
      </c>
      <c r="AH4" s="2">
        <f t="shared" si="0"/>
        <v>29</v>
      </c>
      <c r="AI4" s="2">
        <f t="shared" si="0"/>
        <v>30</v>
      </c>
      <c r="AJ4" s="2">
        <f t="shared" si="0"/>
        <v>31</v>
      </c>
      <c r="AK4" s="2">
        <f t="shared" si="0"/>
        <v>32</v>
      </c>
      <c r="AL4" s="2">
        <f t="shared" si="0"/>
        <v>33</v>
      </c>
      <c r="AM4" s="2">
        <f t="shared" si="0"/>
        <v>34</v>
      </c>
      <c r="AN4" s="2">
        <f t="shared" si="0"/>
        <v>35</v>
      </c>
      <c r="AO4" s="2">
        <f t="shared" si="0"/>
        <v>36</v>
      </c>
      <c r="AP4" s="2">
        <f t="shared" si="0"/>
        <v>37</v>
      </c>
      <c r="AQ4" s="2">
        <f t="shared" si="0"/>
        <v>38</v>
      </c>
      <c r="AR4" s="2">
        <f t="shared" si="0"/>
        <v>39</v>
      </c>
      <c r="AS4" s="2">
        <f t="shared" si="0"/>
        <v>40</v>
      </c>
      <c r="AT4" s="2">
        <f t="shared" si="0"/>
        <v>41</v>
      </c>
      <c r="AU4" s="2">
        <f t="shared" si="0"/>
        <v>42</v>
      </c>
      <c r="AV4" s="2">
        <f t="shared" si="0"/>
        <v>43</v>
      </c>
      <c r="AW4" s="2">
        <f t="shared" si="0"/>
        <v>44</v>
      </c>
      <c r="AX4" s="2">
        <f t="shared" si="0"/>
        <v>45</v>
      </c>
      <c r="AY4" s="2">
        <f t="shared" si="0"/>
        <v>46</v>
      </c>
      <c r="AZ4" s="2">
        <f t="shared" si="0"/>
        <v>47</v>
      </c>
      <c r="BA4" s="2">
        <f t="shared" si="0"/>
        <v>48</v>
      </c>
      <c r="BB4" s="2">
        <f t="shared" si="0"/>
        <v>49</v>
      </c>
      <c r="BC4" s="2">
        <f t="shared" si="0"/>
        <v>50</v>
      </c>
      <c r="BD4" s="2">
        <f t="shared" si="0"/>
        <v>51</v>
      </c>
      <c r="BE4" s="2">
        <f t="shared" si="0"/>
        <v>52</v>
      </c>
      <c r="BF4" s="2">
        <f t="shared" si="0"/>
        <v>53</v>
      </c>
      <c r="BG4" s="2">
        <f t="shared" si="0"/>
        <v>54</v>
      </c>
      <c r="BH4" s="2">
        <f t="shared" si="0"/>
        <v>55</v>
      </c>
      <c r="BI4" s="2">
        <f t="shared" si="0"/>
        <v>56</v>
      </c>
      <c r="BJ4" s="2">
        <f t="shared" si="0"/>
        <v>57</v>
      </c>
      <c r="BK4" s="2">
        <f t="shared" si="0"/>
        <v>58</v>
      </c>
      <c r="BL4" s="2">
        <f t="shared" si="0"/>
        <v>59</v>
      </c>
      <c r="BM4" s="2">
        <f t="shared" si="0"/>
        <v>60</v>
      </c>
      <c r="BN4" s="2">
        <f t="shared" si="0"/>
        <v>61</v>
      </c>
      <c r="BO4" s="2">
        <f t="shared" si="0"/>
        <v>62</v>
      </c>
      <c r="BP4" s="2">
        <f t="shared" si="0"/>
        <v>63</v>
      </c>
      <c r="BQ4" s="2">
        <f t="shared" si="0"/>
        <v>64</v>
      </c>
      <c r="BR4" s="2">
        <f t="shared" si="0"/>
        <v>65</v>
      </c>
      <c r="BS4" s="2">
        <f t="shared" si="0"/>
        <v>66</v>
      </c>
      <c r="BT4" s="2">
        <f t="shared" ref="BT4:EE4" si="1">BS4+1</f>
        <v>67</v>
      </c>
      <c r="BU4" s="2">
        <f t="shared" si="1"/>
        <v>68</v>
      </c>
      <c r="BV4" s="2">
        <f t="shared" si="1"/>
        <v>69</v>
      </c>
      <c r="BW4" s="2">
        <f t="shared" si="1"/>
        <v>70</v>
      </c>
      <c r="BX4" s="2">
        <f t="shared" si="1"/>
        <v>71</v>
      </c>
      <c r="BY4" s="2">
        <f t="shared" si="1"/>
        <v>72</v>
      </c>
      <c r="BZ4" s="2">
        <f t="shared" si="1"/>
        <v>73</v>
      </c>
      <c r="CA4" s="2">
        <f t="shared" si="1"/>
        <v>74</v>
      </c>
      <c r="CB4" s="2">
        <f t="shared" si="1"/>
        <v>75</v>
      </c>
      <c r="CC4" s="2">
        <f t="shared" si="1"/>
        <v>76</v>
      </c>
      <c r="CD4" s="2">
        <f t="shared" si="1"/>
        <v>77</v>
      </c>
      <c r="CE4" s="2">
        <f t="shared" si="1"/>
        <v>78</v>
      </c>
      <c r="CF4" s="2">
        <f t="shared" si="1"/>
        <v>79</v>
      </c>
      <c r="CG4" s="2">
        <f t="shared" si="1"/>
        <v>80</v>
      </c>
      <c r="CH4" s="2">
        <f t="shared" si="1"/>
        <v>81</v>
      </c>
      <c r="CI4" s="2">
        <f t="shared" si="1"/>
        <v>82</v>
      </c>
      <c r="CJ4" s="2">
        <f t="shared" si="1"/>
        <v>83</v>
      </c>
      <c r="CK4" s="2">
        <f t="shared" si="1"/>
        <v>84</v>
      </c>
      <c r="CL4" s="2">
        <f t="shared" si="1"/>
        <v>85</v>
      </c>
      <c r="CM4" s="2">
        <f t="shared" si="1"/>
        <v>86</v>
      </c>
      <c r="CN4" s="2">
        <f t="shared" si="1"/>
        <v>87</v>
      </c>
      <c r="CO4" s="2">
        <f t="shared" si="1"/>
        <v>88</v>
      </c>
      <c r="CP4" s="2">
        <f t="shared" si="1"/>
        <v>89</v>
      </c>
      <c r="CQ4" s="2">
        <f t="shared" si="1"/>
        <v>90</v>
      </c>
      <c r="CR4" s="2">
        <f t="shared" si="1"/>
        <v>91</v>
      </c>
      <c r="CS4" s="2">
        <f t="shared" si="1"/>
        <v>92</v>
      </c>
      <c r="CT4" s="2">
        <f t="shared" si="1"/>
        <v>93</v>
      </c>
      <c r="CU4" s="2">
        <f t="shared" si="1"/>
        <v>94</v>
      </c>
      <c r="CV4" s="2">
        <f t="shared" si="1"/>
        <v>95</v>
      </c>
      <c r="CW4" s="2">
        <f t="shared" si="1"/>
        <v>96</v>
      </c>
      <c r="CX4" s="2">
        <f t="shared" si="1"/>
        <v>97</v>
      </c>
      <c r="CY4" s="2">
        <f t="shared" si="1"/>
        <v>98</v>
      </c>
      <c r="CZ4" s="2">
        <f t="shared" si="1"/>
        <v>99</v>
      </c>
      <c r="DA4" s="2">
        <f t="shared" si="1"/>
        <v>100</v>
      </c>
      <c r="DB4" s="2">
        <f t="shared" si="1"/>
        <v>101</v>
      </c>
      <c r="DC4" s="2">
        <f t="shared" si="1"/>
        <v>102</v>
      </c>
      <c r="DD4" s="2">
        <f t="shared" si="1"/>
        <v>103</v>
      </c>
      <c r="DE4" s="2">
        <f t="shared" si="1"/>
        <v>104</v>
      </c>
      <c r="DF4" s="2">
        <f t="shared" si="1"/>
        <v>105</v>
      </c>
      <c r="DG4" s="2">
        <f t="shared" si="1"/>
        <v>106</v>
      </c>
      <c r="DH4" s="2">
        <f t="shared" si="1"/>
        <v>107</v>
      </c>
      <c r="DI4" s="2">
        <f t="shared" si="1"/>
        <v>108</v>
      </c>
      <c r="DJ4" s="2">
        <f t="shared" si="1"/>
        <v>109</v>
      </c>
      <c r="DK4" s="2">
        <f t="shared" si="1"/>
        <v>110</v>
      </c>
      <c r="DL4" s="2">
        <f t="shared" si="1"/>
        <v>111</v>
      </c>
      <c r="DM4" s="2">
        <f t="shared" si="1"/>
        <v>112</v>
      </c>
      <c r="DN4" s="2">
        <f t="shared" si="1"/>
        <v>113</v>
      </c>
      <c r="DO4" s="2">
        <f t="shared" si="1"/>
        <v>114</v>
      </c>
      <c r="DP4" s="2">
        <f t="shared" si="1"/>
        <v>115</v>
      </c>
      <c r="DQ4" s="2">
        <f t="shared" si="1"/>
        <v>116</v>
      </c>
      <c r="DR4" s="2">
        <f t="shared" si="1"/>
        <v>117</v>
      </c>
      <c r="DS4" s="2">
        <f t="shared" si="1"/>
        <v>118</v>
      </c>
      <c r="DT4" s="2">
        <f t="shared" si="1"/>
        <v>119</v>
      </c>
      <c r="DU4" s="2">
        <f t="shared" si="1"/>
        <v>120</v>
      </c>
      <c r="DV4" s="2">
        <f t="shared" si="1"/>
        <v>121</v>
      </c>
      <c r="DW4" s="2">
        <f t="shared" si="1"/>
        <v>122</v>
      </c>
      <c r="DX4" s="2">
        <f t="shared" si="1"/>
        <v>123</v>
      </c>
      <c r="DY4" s="2">
        <f t="shared" si="1"/>
        <v>124</v>
      </c>
      <c r="DZ4" s="2">
        <f t="shared" si="1"/>
        <v>125</v>
      </c>
      <c r="EA4" s="2">
        <f t="shared" si="1"/>
        <v>126</v>
      </c>
      <c r="EB4" s="2">
        <f t="shared" si="1"/>
        <v>127</v>
      </c>
      <c r="EC4" s="2">
        <f t="shared" si="1"/>
        <v>128</v>
      </c>
      <c r="ED4" s="2">
        <f t="shared" si="1"/>
        <v>129</v>
      </c>
      <c r="EE4" s="2">
        <f t="shared" si="1"/>
        <v>130</v>
      </c>
      <c r="EF4" s="2">
        <f t="shared" ref="EF4:GQ4" si="2">EE4+1</f>
        <v>131</v>
      </c>
      <c r="EG4" s="2">
        <f t="shared" si="2"/>
        <v>132</v>
      </c>
      <c r="EH4" s="2">
        <f t="shared" si="2"/>
        <v>133</v>
      </c>
      <c r="EI4" s="2">
        <f t="shared" si="2"/>
        <v>134</v>
      </c>
      <c r="EJ4" s="2">
        <f t="shared" si="2"/>
        <v>135</v>
      </c>
      <c r="EK4" s="2">
        <f t="shared" si="2"/>
        <v>136</v>
      </c>
      <c r="EL4" s="2">
        <f t="shared" si="2"/>
        <v>137</v>
      </c>
      <c r="EM4" s="2">
        <f t="shared" si="2"/>
        <v>138</v>
      </c>
      <c r="EN4" s="2">
        <f t="shared" si="2"/>
        <v>139</v>
      </c>
      <c r="EO4" s="2">
        <f t="shared" si="2"/>
        <v>140</v>
      </c>
      <c r="EP4" s="2">
        <f t="shared" si="2"/>
        <v>141</v>
      </c>
      <c r="EQ4" s="2">
        <f t="shared" si="2"/>
        <v>142</v>
      </c>
      <c r="ER4" s="2">
        <f t="shared" si="2"/>
        <v>143</v>
      </c>
      <c r="ES4" s="2">
        <f t="shared" si="2"/>
        <v>144</v>
      </c>
      <c r="ET4" s="2">
        <f t="shared" si="2"/>
        <v>145</v>
      </c>
      <c r="EU4" s="2">
        <f t="shared" si="2"/>
        <v>146</v>
      </c>
      <c r="EV4" s="2">
        <f t="shared" si="2"/>
        <v>147</v>
      </c>
      <c r="EW4" s="2">
        <f t="shared" si="2"/>
        <v>148</v>
      </c>
      <c r="EX4" s="2">
        <f t="shared" si="2"/>
        <v>149</v>
      </c>
      <c r="EY4" s="2">
        <f t="shared" si="2"/>
        <v>150</v>
      </c>
      <c r="EZ4" s="2">
        <f t="shared" si="2"/>
        <v>151</v>
      </c>
      <c r="FA4" s="2">
        <f t="shared" si="2"/>
        <v>152</v>
      </c>
      <c r="FB4" s="2">
        <f t="shared" si="2"/>
        <v>153</v>
      </c>
      <c r="FC4" s="2">
        <f t="shared" si="2"/>
        <v>154</v>
      </c>
      <c r="FD4" s="2">
        <f t="shared" si="2"/>
        <v>155</v>
      </c>
      <c r="FE4" s="2">
        <f t="shared" si="2"/>
        <v>156</v>
      </c>
      <c r="FF4" s="2">
        <f t="shared" si="2"/>
        <v>157</v>
      </c>
      <c r="FG4" s="2">
        <f t="shared" si="2"/>
        <v>158</v>
      </c>
      <c r="FH4" s="2">
        <f t="shared" si="2"/>
        <v>159</v>
      </c>
      <c r="FI4" s="2">
        <f t="shared" si="2"/>
        <v>160</v>
      </c>
      <c r="FJ4" s="2">
        <f t="shared" si="2"/>
        <v>161</v>
      </c>
      <c r="FK4" s="2">
        <f t="shared" si="2"/>
        <v>162</v>
      </c>
      <c r="FL4" s="2">
        <f t="shared" si="2"/>
        <v>163</v>
      </c>
      <c r="FM4" s="2">
        <f t="shared" si="2"/>
        <v>164</v>
      </c>
      <c r="FN4" s="2">
        <f t="shared" si="2"/>
        <v>165</v>
      </c>
      <c r="FO4" s="2">
        <f t="shared" si="2"/>
        <v>166</v>
      </c>
      <c r="FP4" s="2">
        <f t="shared" si="2"/>
        <v>167</v>
      </c>
      <c r="FQ4" s="2">
        <f t="shared" si="2"/>
        <v>168</v>
      </c>
      <c r="FR4" s="2">
        <f t="shared" si="2"/>
        <v>169</v>
      </c>
      <c r="FS4" s="2">
        <f t="shared" si="2"/>
        <v>170</v>
      </c>
      <c r="FT4" s="2">
        <f t="shared" si="2"/>
        <v>171</v>
      </c>
      <c r="FU4" s="2">
        <f t="shared" si="2"/>
        <v>172</v>
      </c>
      <c r="FV4" s="2">
        <f t="shared" si="2"/>
        <v>173</v>
      </c>
      <c r="FW4" s="2">
        <f t="shared" si="2"/>
        <v>174</v>
      </c>
      <c r="FX4" s="2">
        <f t="shared" si="2"/>
        <v>175</v>
      </c>
      <c r="FY4" s="2">
        <f t="shared" si="2"/>
        <v>176</v>
      </c>
      <c r="FZ4" s="2">
        <f t="shared" si="2"/>
        <v>177</v>
      </c>
      <c r="GA4" s="2">
        <f t="shared" si="2"/>
        <v>178</v>
      </c>
      <c r="GB4" s="2">
        <f t="shared" si="2"/>
        <v>179</v>
      </c>
      <c r="GC4" s="2">
        <f t="shared" si="2"/>
        <v>180</v>
      </c>
      <c r="GD4" s="2">
        <f t="shared" si="2"/>
        <v>181</v>
      </c>
      <c r="GE4" s="2">
        <f t="shared" si="2"/>
        <v>182</v>
      </c>
      <c r="GF4" s="2">
        <f t="shared" si="2"/>
        <v>183</v>
      </c>
      <c r="GG4" s="2">
        <f t="shared" si="2"/>
        <v>184</v>
      </c>
      <c r="GH4" s="2">
        <f t="shared" si="2"/>
        <v>185</v>
      </c>
      <c r="GI4" s="2">
        <f t="shared" si="2"/>
        <v>186</v>
      </c>
      <c r="GJ4" s="2">
        <f t="shared" si="2"/>
        <v>187</v>
      </c>
      <c r="GK4" s="2">
        <f t="shared" si="2"/>
        <v>188</v>
      </c>
      <c r="GL4" s="2">
        <f t="shared" si="2"/>
        <v>189</v>
      </c>
      <c r="GM4" s="2">
        <f t="shared" si="2"/>
        <v>190</v>
      </c>
      <c r="GN4" s="2">
        <f t="shared" si="2"/>
        <v>191</v>
      </c>
      <c r="GO4" s="2">
        <f t="shared" si="2"/>
        <v>192</v>
      </c>
      <c r="GP4" s="2">
        <f t="shared" si="2"/>
        <v>193</v>
      </c>
      <c r="GQ4" s="2">
        <f t="shared" si="2"/>
        <v>194</v>
      </c>
      <c r="GR4" s="2">
        <f t="shared" ref="GR4:JC4" si="3">GQ4+1</f>
        <v>195</v>
      </c>
      <c r="GS4" s="2">
        <f t="shared" si="3"/>
        <v>196</v>
      </c>
      <c r="GT4" s="2">
        <f t="shared" si="3"/>
        <v>197</v>
      </c>
      <c r="GU4" s="2">
        <f t="shared" si="3"/>
        <v>198</v>
      </c>
      <c r="GV4" s="2">
        <f t="shared" si="3"/>
        <v>199</v>
      </c>
      <c r="GW4" s="2">
        <f t="shared" si="3"/>
        <v>200</v>
      </c>
      <c r="GX4" s="2">
        <f t="shared" si="3"/>
        <v>201</v>
      </c>
      <c r="GY4" s="2">
        <f t="shared" si="3"/>
        <v>202</v>
      </c>
      <c r="GZ4" s="2">
        <f t="shared" si="3"/>
        <v>203</v>
      </c>
      <c r="HA4" s="2">
        <f t="shared" si="3"/>
        <v>204</v>
      </c>
      <c r="HB4" s="2">
        <f t="shared" si="3"/>
        <v>205</v>
      </c>
      <c r="HC4" s="2">
        <f t="shared" si="3"/>
        <v>206</v>
      </c>
      <c r="HD4" s="2">
        <f t="shared" si="3"/>
        <v>207</v>
      </c>
      <c r="HE4" s="2">
        <f t="shared" si="3"/>
        <v>208</v>
      </c>
      <c r="HF4" s="2">
        <f t="shared" si="3"/>
        <v>209</v>
      </c>
      <c r="HG4" s="2">
        <f t="shared" si="3"/>
        <v>210</v>
      </c>
      <c r="HH4" s="2">
        <f t="shared" si="3"/>
        <v>211</v>
      </c>
      <c r="HI4" s="2">
        <f t="shared" si="3"/>
        <v>212</v>
      </c>
      <c r="HJ4" s="2">
        <f t="shared" si="3"/>
        <v>213</v>
      </c>
      <c r="HK4" s="2">
        <f t="shared" si="3"/>
        <v>214</v>
      </c>
      <c r="HL4" s="2">
        <f t="shared" si="3"/>
        <v>215</v>
      </c>
      <c r="HM4" s="2">
        <f t="shared" si="3"/>
        <v>216</v>
      </c>
      <c r="HN4" s="2">
        <f t="shared" si="3"/>
        <v>217</v>
      </c>
      <c r="HO4" s="2">
        <f t="shared" si="3"/>
        <v>218</v>
      </c>
      <c r="HP4" s="2">
        <f t="shared" si="3"/>
        <v>219</v>
      </c>
      <c r="HQ4" s="2">
        <f t="shared" si="3"/>
        <v>220</v>
      </c>
      <c r="HR4" s="2">
        <f t="shared" si="3"/>
        <v>221</v>
      </c>
      <c r="HS4" s="2">
        <f t="shared" si="3"/>
        <v>222</v>
      </c>
      <c r="HT4" s="2">
        <f t="shared" si="3"/>
        <v>223</v>
      </c>
      <c r="HU4" s="2">
        <f t="shared" si="3"/>
        <v>224</v>
      </c>
      <c r="HV4" s="2">
        <f t="shared" si="3"/>
        <v>225</v>
      </c>
      <c r="HW4" s="2">
        <f t="shared" si="3"/>
        <v>226</v>
      </c>
      <c r="HX4" s="2">
        <f t="shared" si="3"/>
        <v>227</v>
      </c>
      <c r="HY4" s="2">
        <f t="shared" si="3"/>
        <v>228</v>
      </c>
      <c r="HZ4" s="2">
        <f t="shared" si="3"/>
        <v>229</v>
      </c>
      <c r="IA4" s="2">
        <f t="shared" si="3"/>
        <v>230</v>
      </c>
      <c r="IB4" s="2">
        <f t="shared" si="3"/>
        <v>231</v>
      </c>
      <c r="IC4" s="2">
        <f t="shared" si="3"/>
        <v>232</v>
      </c>
      <c r="ID4" s="2">
        <f t="shared" si="3"/>
        <v>233</v>
      </c>
      <c r="IE4" s="2">
        <f t="shared" si="3"/>
        <v>234</v>
      </c>
      <c r="IF4" s="2">
        <f t="shared" si="3"/>
        <v>235</v>
      </c>
      <c r="IG4" s="2">
        <f t="shared" si="3"/>
        <v>236</v>
      </c>
      <c r="IH4" s="2">
        <f t="shared" si="3"/>
        <v>237</v>
      </c>
      <c r="II4" s="2">
        <f t="shared" si="3"/>
        <v>238</v>
      </c>
      <c r="IJ4" s="2">
        <f t="shared" si="3"/>
        <v>239</v>
      </c>
      <c r="IK4" s="2">
        <f t="shared" si="3"/>
        <v>240</v>
      </c>
      <c r="IL4" s="2">
        <f t="shared" si="3"/>
        <v>241</v>
      </c>
      <c r="IM4" s="2">
        <f t="shared" si="3"/>
        <v>242</v>
      </c>
      <c r="IN4" s="2">
        <f t="shared" si="3"/>
        <v>243</v>
      </c>
      <c r="IO4" s="2">
        <f t="shared" si="3"/>
        <v>244</v>
      </c>
      <c r="IP4" s="2">
        <f t="shared" si="3"/>
        <v>245</v>
      </c>
      <c r="IQ4" s="2">
        <f t="shared" si="3"/>
        <v>246</v>
      </c>
      <c r="IR4" s="2">
        <f t="shared" si="3"/>
        <v>247</v>
      </c>
      <c r="IS4" s="2">
        <f t="shared" si="3"/>
        <v>248</v>
      </c>
      <c r="IT4" s="2">
        <f t="shared" si="3"/>
        <v>249</v>
      </c>
      <c r="IU4" s="2">
        <f t="shared" si="3"/>
        <v>250</v>
      </c>
      <c r="IV4" s="2">
        <f t="shared" si="3"/>
        <v>251</v>
      </c>
      <c r="IW4" s="2">
        <f t="shared" si="3"/>
        <v>252</v>
      </c>
      <c r="IX4" s="2">
        <f t="shared" si="3"/>
        <v>253</v>
      </c>
      <c r="IY4" s="2">
        <f t="shared" si="3"/>
        <v>254</v>
      </c>
      <c r="IZ4" s="2">
        <f t="shared" si="3"/>
        <v>255</v>
      </c>
      <c r="JA4" s="2">
        <f t="shared" si="3"/>
        <v>256</v>
      </c>
      <c r="JB4" s="2">
        <f t="shared" si="3"/>
        <v>257</v>
      </c>
      <c r="JC4" s="2">
        <f t="shared" si="3"/>
        <v>258</v>
      </c>
      <c r="JD4" s="2">
        <f t="shared" ref="JD4:LO4" si="4">JC4+1</f>
        <v>259</v>
      </c>
      <c r="JE4" s="2">
        <f t="shared" si="4"/>
        <v>260</v>
      </c>
      <c r="JF4" s="2">
        <f t="shared" si="4"/>
        <v>261</v>
      </c>
      <c r="JG4" s="2">
        <f t="shared" si="4"/>
        <v>262</v>
      </c>
      <c r="JH4" s="2">
        <f t="shared" si="4"/>
        <v>263</v>
      </c>
      <c r="JI4" s="2">
        <f t="shared" si="4"/>
        <v>264</v>
      </c>
      <c r="JJ4" s="2">
        <f t="shared" si="4"/>
        <v>265</v>
      </c>
      <c r="JK4" s="2">
        <f t="shared" si="4"/>
        <v>266</v>
      </c>
      <c r="JL4" s="2">
        <f t="shared" si="4"/>
        <v>267</v>
      </c>
      <c r="JM4" s="2">
        <f t="shared" si="4"/>
        <v>268</v>
      </c>
      <c r="JN4" s="2">
        <f t="shared" si="4"/>
        <v>269</v>
      </c>
      <c r="JO4" s="2">
        <f t="shared" si="4"/>
        <v>270</v>
      </c>
      <c r="JP4" s="2">
        <f t="shared" si="4"/>
        <v>271</v>
      </c>
      <c r="JQ4" s="2">
        <f t="shared" si="4"/>
        <v>272</v>
      </c>
      <c r="JR4" s="2">
        <f t="shared" si="4"/>
        <v>273</v>
      </c>
      <c r="JS4" s="2">
        <f t="shared" si="4"/>
        <v>274</v>
      </c>
      <c r="JT4" s="2">
        <f t="shared" si="4"/>
        <v>275</v>
      </c>
      <c r="JU4" s="2">
        <f t="shared" si="4"/>
        <v>276</v>
      </c>
      <c r="JV4" s="2">
        <f t="shared" si="4"/>
        <v>277</v>
      </c>
      <c r="JW4" s="2">
        <f t="shared" si="4"/>
        <v>278</v>
      </c>
      <c r="JX4" s="2">
        <f t="shared" si="4"/>
        <v>279</v>
      </c>
      <c r="JY4" s="2">
        <f t="shared" si="4"/>
        <v>280</v>
      </c>
      <c r="JZ4" s="2">
        <f t="shared" si="4"/>
        <v>281</v>
      </c>
      <c r="KA4" s="2">
        <f t="shared" si="4"/>
        <v>282</v>
      </c>
      <c r="KB4" s="2">
        <f t="shared" si="4"/>
        <v>283</v>
      </c>
      <c r="KC4" s="2">
        <f t="shared" si="4"/>
        <v>284</v>
      </c>
      <c r="KD4" s="2">
        <f t="shared" si="4"/>
        <v>285</v>
      </c>
      <c r="KE4" s="2">
        <f t="shared" si="4"/>
        <v>286</v>
      </c>
      <c r="KF4" s="2">
        <f t="shared" si="4"/>
        <v>287</v>
      </c>
      <c r="KG4" s="2">
        <f t="shared" si="4"/>
        <v>288</v>
      </c>
      <c r="KH4" s="2">
        <f t="shared" si="4"/>
        <v>289</v>
      </c>
      <c r="KI4" s="2">
        <f t="shared" si="4"/>
        <v>290</v>
      </c>
      <c r="KJ4" s="2">
        <f t="shared" si="4"/>
        <v>291</v>
      </c>
      <c r="KK4" s="2">
        <f t="shared" si="4"/>
        <v>292</v>
      </c>
      <c r="KL4" s="2">
        <f t="shared" si="4"/>
        <v>293</v>
      </c>
      <c r="KM4" s="2">
        <f t="shared" si="4"/>
        <v>294</v>
      </c>
      <c r="KN4" s="2">
        <f t="shared" si="4"/>
        <v>295</v>
      </c>
      <c r="KO4" s="2">
        <f t="shared" si="4"/>
        <v>296</v>
      </c>
      <c r="KP4" s="2">
        <f t="shared" si="4"/>
        <v>297</v>
      </c>
      <c r="KQ4" s="2">
        <f t="shared" si="4"/>
        <v>298</v>
      </c>
      <c r="KR4" s="2">
        <f t="shared" si="4"/>
        <v>299</v>
      </c>
      <c r="KS4" s="2">
        <f t="shared" si="4"/>
        <v>300</v>
      </c>
      <c r="KT4" s="2">
        <f t="shared" si="4"/>
        <v>301</v>
      </c>
      <c r="KU4" s="2">
        <f t="shared" si="4"/>
        <v>302</v>
      </c>
      <c r="KV4" s="2">
        <f t="shared" si="4"/>
        <v>303</v>
      </c>
      <c r="KW4" s="2">
        <f t="shared" si="4"/>
        <v>304</v>
      </c>
      <c r="KX4" s="2">
        <f t="shared" si="4"/>
        <v>305</v>
      </c>
      <c r="KY4" s="2">
        <f t="shared" si="4"/>
        <v>306</v>
      </c>
      <c r="KZ4" s="2">
        <f t="shared" si="4"/>
        <v>307</v>
      </c>
      <c r="LA4" s="2">
        <f t="shared" si="4"/>
        <v>308</v>
      </c>
      <c r="LB4" s="2">
        <f t="shared" si="4"/>
        <v>309</v>
      </c>
      <c r="LC4" s="2">
        <f t="shared" si="4"/>
        <v>310</v>
      </c>
      <c r="LD4" s="2">
        <f t="shared" si="4"/>
        <v>311</v>
      </c>
      <c r="LE4" s="2">
        <f t="shared" si="4"/>
        <v>312</v>
      </c>
      <c r="LF4" s="2">
        <f t="shared" si="4"/>
        <v>313</v>
      </c>
      <c r="LG4" s="2">
        <f t="shared" si="4"/>
        <v>314</v>
      </c>
      <c r="LH4" s="2">
        <f t="shared" si="4"/>
        <v>315</v>
      </c>
      <c r="LI4" s="2">
        <f t="shared" si="4"/>
        <v>316</v>
      </c>
      <c r="LJ4" s="2">
        <f t="shared" si="4"/>
        <v>317</v>
      </c>
      <c r="LK4" s="2">
        <f t="shared" si="4"/>
        <v>318</v>
      </c>
      <c r="LL4" s="2">
        <f t="shared" si="4"/>
        <v>319</v>
      </c>
      <c r="LM4" s="2">
        <f t="shared" si="4"/>
        <v>320</v>
      </c>
      <c r="LN4" s="2">
        <f t="shared" si="4"/>
        <v>321</v>
      </c>
      <c r="LO4" s="2">
        <f t="shared" si="4"/>
        <v>322</v>
      </c>
      <c r="LP4" s="2">
        <f t="shared" ref="LP4:OA4" si="5">LO4+1</f>
        <v>323</v>
      </c>
      <c r="LQ4" s="2">
        <f t="shared" si="5"/>
        <v>324</v>
      </c>
      <c r="LR4" s="2">
        <f t="shared" si="5"/>
        <v>325</v>
      </c>
      <c r="LS4" s="2">
        <f t="shared" si="5"/>
        <v>326</v>
      </c>
      <c r="LT4" s="2">
        <f t="shared" si="5"/>
        <v>327</v>
      </c>
      <c r="LU4" s="2">
        <f t="shared" si="5"/>
        <v>328</v>
      </c>
      <c r="LV4" s="2">
        <f t="shared" si="5"/>
        <v>329</v>
      </c>
      <c r="LW4" s="2">
        <f t="shared" si="5"/>
        <v>330</v>
      </c>
      <c r="LX4" s="2">
        <f t="shared" si="5"/>
        <v>331</v>
      </c>
      <c r="LY4" s="2">
        <f t="shared" si="5"/>
        <v>332</v>
      </c>
      <c r="LZ4" s="2">
        <f t="shared" si="5"/>
        <v>333</v>
      </c>
      <c r="MA4" s="2">
        <f t="shared" si="5"/>
        <v>334</v>
      </c>
      <c r="MB4" s="2">
        <f t="shared" si="5"/>
        <v>335</v>
      </c>
      <c r="MC4" s="2">
        <f t="shared" si="5"/>
        <v>336</v>
      </c>
      <c r="MD4" s="2">
        <f t="shared" si="5"/>
        <v>337</v>
      </c>
      <c r="ME4" s="2">
        <f t="shared" si="5"/>
        <v>338</v>
      </c>
      <c r="MF4" s="2">
        <f t="shared" si="5"/>
        <v>339</v>
      </c>
      <c r="MG4" s="2">
        <f t="shared" si="5"/>
        <v>340</v>
      </c>
      <c r="MH4" s="2">
        <f t="shared" si="5"/>
        <v>341</v>
      </c>
      <c r="MI4" s="2">
        <f t="shared" si="5"/>
        <v>342</v>
      </c>
      <c r="MJ4" s="2">
        <f t="shared" si="5"/>
        <v>343</v>
      </c>
      <c r="MK4" s="2">
        <f t="shared" si="5"/>
        <v>344</v>
      </c>
      <c r="ML4" s="2">
        <f t="shared" si="5"/>
        <v>345</v>
      </c>
      <c r="MM4" s="2">
        <f t="shared" si="5"/>
        <v>346</v>
      </c>
      <c r="MN4" s="2">
        <f t="shared" si="5"/>
        <v>347</v>
      </c>
      <c r="MO4" s="2">
        <f t="shared" si="5"/>
        <v>348</v>
      </c>
      <c r="MP4" s="2">
        <f t="shared" si="5"/>
        <v>349</v>
      </c>
      <c r="MQ4" s="2">
        <f t="shared" si="5"/>
        <v>350</v>
      </c>
      <c r="MR4" s="2">
        <f t="shared" si="5"/>
        <v>351</v>
      </c>
      <c r="MS4" s="2">
        <f t="shared" si="5"/>
        <v>352</v>
      </c>
      <c r="MT4" s="2">
        <f t="shared" si="5"/>
        <v>353</v>
      </c>
      <c r="MU4" s="2">
        <f t="shared" si="5"/>
        <v>354</v>
      </c>
      <c r="MV4" s="2">
        <f t="shared" si="5"/>
        <v>355</v>
      </c>
      <c r="MW4" s="2">
        <f t="shared" si="5"/>
        <v>356</v>
      </c>
      <c r="MX4" s="2">
        <f t="shared" si="5"/>
        <v>357</v>
      </c>
      <c r="MY4" s="2">
        <f t="shared" si="5"/>
        <v>358</v>
      </c>
      <c r="MZ4" s="2">
        <f t="shared" si="5"/>
        <v>359</v>
      </c>
      <c r="NA4" s="2">
        <f t="shared" si="5"/>
        <v>360</v>
      </c>
      <c r="NB4" s="2">
        <f t="shared" si="5"/>
        <v>361</v>
      </c>
      <c r="NC4" s="2">
        <f t="shared" si="5"/>
        <v>362</v>
      </c>
      <c r="ND4" s="2">
        <f t="shared" si="5"/>
        <v>363</v>
      </c>
      <c r="NE4" s="2">
        <f t="shared" si="5"/>
        <v>364</v>
      </c>
      <c r="NF4" s="2">
        <f t="shared" si="5"/>
        <v>365</v>
      </c>
      <c r="NG4" s="2">
        <f t="shared" si="5"/>
        <v>366</v>
      </c>
      <c r="NH4" s="2">
        <f t="shared" si="5"/>
        <v>367</v>
      </c>
      <c r="NI4" s="2">
        <f t="shared" si="5"/>
        <v>368</v>
      </c>
      <c r="NJ4" s="2">
        <f t="shared" si="5"/>
        <v>369</v>
      </c>
      <c r="NK4" s="2">
        <f t="shared" si="5"/>
        <v>370</v>
      </c>
      <c r="NL4" s="2">
        <f t="shared" si="5"/>
        <v>371</v>
      </c>
      <c r="NM4" s="2">
        <f t="shared" si="5"/>
        <v>372</v>
      </c>
      <c r="NN4" s="2">
        <f t="shared" si="5"/>
        <v>373</v>
      </c>
      <c r="NO4" s="2">
        <f t="shared" si="5"/>
        <v>374</v>
      </c>
      <c r="NP4" s="2">
        <f t="shared" si="5"/>
        <v>375</v>
      </c>
      <c r="NQ4" s="2">
        <f t="shared" si="5"/>
        <v>376</v>
      </c>
      <c r="NR4" s="2">
        <f t="shared" si="5"/>
        <v>377</v>
      </c>
      <c r="NS4" s="2">
        <f t="shared" si="5"/>
        <v>378</v>
      </c>
      <c r="NT4" s="2">
        <f t="shared" si="5"/>
        <v>379</v>
      </c>
      <c r="NU4" s="2">
        <f t="shared" si="5"/>
        <v>380</v>
      </c>
      <c r="NV4" s="2">
        <f t="shared" si="5"/>
        <v>381</v>
      </c>
      <c r="NW4" s="2">
        <f t="shared" si="5"/>
        <v>382</v>
      </c>
      <c r="NX4" s="2">
        <f t="shared" si="5"/>
        <v>383</v>
      </c>
      <c r="NY4" s="2">
        <f t="shared" si="5"/>
        <v>384</v>
      </c>
      <c r="NZ4" s="2">
        <f t="shared" si="5"/>
        <v>385</v>
      </c>
      <c r="OA4" s="2">
        <f t="shared" si="5"/>
        <v>386</v>
      </c>
      <c r="OB4" s="2">
        <f t="shared" ref="OB4:QM4" si="6">OA4+1</f>
        <v>387</v>
      </c>
      <c r="OC4" s="2">
        <f t="shared" si="6"/>
        <v>388</v>
      </c>
      <c r="OD4" s="2">
        <f t="shared" si="6"/>
        <v>389</v>
      </c>
      <c r="OE4" s="2">
        <f t="shared" si="6"/>
        <v>390</v>
      </c>
      <c r="OF4" s="2">
        <f t="shared" si="6"/>
        <v>391</v>
      </c>
      <c r="OG4" s="2">
        <f t="shared" si="6"/>
        <v>392</v>
      </c>
      <c r="OH4" s="2">
        <f t="shared" si="6"/>
        <v>393</v>
      </c>
      <c r="OI4" s="2">
        <f t="shared" si="6"/>
        <v>394</v>
      </c>
      <c r="OJ4" s="2">
        <f t="shared" si="6"/>
        <v>395</v>
      </c>
      <c r="OK4" s="2">
        <f t="shared" si="6"/>
        <v>396</v>
      </c>
      <c r="OL4" s="2">
        <f t="shared" si="6"/>
        <v>397</v>
      </c>
      <c r="OM4" s="2">
        <f t="shared" si="6"/>
        <v>398</v>
      </c>
      <c r="ON4" s="2">
        <f t="shared" si="6"/>
        <v>399</v>
      </c>
      <c r="OO4" s="2">
        <f t="shared" si="6"/>
        <v>400</v>
      </c>
      <c r="OP4" s="2">
        <f t="shared" si="6"/>
        <v>401</v>
      </c>
      <c r="OQ4" s="2">
        <f t="shared" si="6"/>
        <v>402</v>
      </c>
      <c r="OR4" s="2">
        <f t="shared" si="6"/>
        <v>403</v>
      </c>
      <c r="OS4" s="2">
        <f t="shared" si="6"/>
        <v>404</v>
      </c>
      <c r="OT4" s="2">
        <f t="shared" si="6"/>
        <v>405</v>
      </c>
      <c r="OU4" s="2">
        <f t="shared" si="6"/>
        <v>406</v>
      </c>
      <c r="OV4" s="2">
        <f t="shared" si="6"/>
        <v>407</v>
      </c>
      <c r="OW4" s="2">
        <f t="shared" si="6"/>
        <v>408</v>
      </c>
      <c r="OX4" s="2">
        <f t="shared" si="6"/>
        <v>409</v>
      </c>
      <c r="OY4" s="2">
        <f t="shared" si="6"/>
        <v>410</v>
      </c>
      <c r="OZ4" s="2">
        <f t="shared" si="6"/>
        <v>411</v>
      </c>
      <c r="PA4" s="2">
        <f t="shared" si="6"/>
        <v>412</v>
      </c>
      <c r="PB4" s="2">
        <f t="shared" si="6"/>
        <v>413</v>
      </c>
      <c r="PC4" s="2">
        <f t="shared" si="6"/>
        <v>414</v>
      </c>
      <c r="PD4" s="2">
        <f t="shared" si="6"/>
        <v>415</v>
      </c>
      <c r="PE4" s="2">
        <f t="shared" si="6"/>
        <v>416</v>
      </c>
      <c r="PF4" s="2">
        <f t="shared" si="6"/>
        <v>417</v>
      </c>
      <c r="PG4" s="2">
        <f t="shared" si="6"/>
        <v>418</v>
      </c>
      <c r="PH4" s="2">
        <f t="shared" si="6"/>
        <v>419</v>
      </c>
      <c r="PI4" s="2">
        <f t="shared" si="6"/>
        <v>420</v>
      </c>
      <c r="PJ4" s="2">
        <f t="shared" si="6"/>
        <v>421</v>
      </c>
      <c r="PK4" s="2">
        <f t="shared" si="6"/>
        <v>422</v>
      </c>
      <c r="PL4" s="2">
        <f t="shared" si="6"/>
        <v>423</v>
      </c>
      <c r="PM4" s="2">
        <f t="shared" si="6"/>
        <v>424</v>
      </c>
      <c r="PN4" s="2">
        <f t="shared" si="6"/>
        <v>425</v>
      </c>
      <c r="PO4" s="2">
        <f t="shared" si="6"/>
        <v>426</v>
      </c>
      <c r="PP4" s="2">
        <f t="shared" si="6"/>
        <v>427</v>
      </c>
      <c r="PQ4" s="2">
        <f t="shared" si="6"/>
        <v>428</v>
      </c>
      <c r="PR4" s="2">
        <f t="shared" si="6"/>
        <v>429</v>
      </c>
      <c r="PS4" s="2">
        <f t="shared" si="6"/>
        <v>430</v>
      </c>
      <c r="PT4" s="2">
        <f t="shared" si="6"/>
        <v>431</v>
      </c>
      <c r="PU4" s="2">
        <f t="shared" si="6"/>
        <v>432</v>
      </c>
      <c r="PV4" s="2">
        <f t="shared" si="6"/>
        <v>433</v>
      </c>
      <c r="PW4" s="2">
        <f t="shared" si="6"/>
        <v>434</v>
      </c>
      <c r="PX4" s="2">
        <f t="shared" si="6"/>
        <v>435</v>
      </c>
      <c r="PY4" s="2">
        <f t="shared" si="6"/>
        <v>436</v>
      </c>
      <c r="PZ4" s="2">
        <f t="shared" si="6"/>
        <v>437</v>
      </c>
      <c r="QA4" s="2">
        <f t="shared" si="6"/>
        <v>438</v>
      </c>
      <c r="QB4" s="2">
        <f t="shared" si="6"/>
        <v>439</v>
      </c>
      <c r="QC4" s="2">
        <f t="shared" si="6"/>
        <v>440</v>
      </c>
      <c r="QD4" s="2">
        <f t="shared" si="6"/>
        <v>441</v>
      </c>
      <c r="QE4" s="2">
        <f t="shared" si="6"/>
        <v>442</v>
      </c>
      <c r="QF4" s="2">
        <f t="shared" si="6"/>
        <v>443</v>
      </c>
      <c r="QG4" s="2">
        <f t="shared" si="6"/>
        <v>444</v>
      </c>
      <c r="QH4" s="2">
        <f t="shared" si="6"/>
        <v>445</v>
      </c>
      <c r="QI4" s="2">
        <f t="shared" si="6"/>
        <v>446</v>
      </c>
      <c r="QJ4" s="2">
        <f t="shared" si="6"/>
        <v>447</v>
      </c>
      <c r="QK4" s="2">
        <f t="shared" si="6"/>
        <v>448</v>
      </c>
      <c r="QL4" s="2">
        <f t="shared" si="6"/>
        <v>449</v>
      </c>
      <c r="QM4" s="2">
        <f t="shared" si="6"/>
        <v>450</v>
      </c>
      <c r="QN4" s="2">
        <f t="shared" ref="QN4:SQ4" si="7">QM4+1</f>
        <v>451</v>
      </c>
      <c r="QO4" s="2">
        <f t="shared" si="7"/>
        <v>452</v>
      </c>
      <c r="QP4" s="2">
        <f t="shared" si="7"/>
        <v>453</v>
      </c>
      <c r="QQ4" s="2">
        <f t="shared" si="7"/>
        <v>454</v>
      </c>
      <c r="QR4" s="2">
        <f t="shared" si="7"/>
        <v>455</v>
      </c>
      <c r="QS4" s="2">
        <f t="shared" si="7"/>
        <v>456</v>
      </c>
      <c r="QT4" s="2">
        <f t="shared" si="7"/>
        <v>457</v>
      </c>
      <c r="QU4" s="2">
        <f t="shared" si="7"/>
        <v>458</v>
      </c>
      <c r="QV4" s="2">
        <f t="shared" si="7"/>
        <v>459</v>
      </c>
      <c r="QW4" s="2">
        <f t="shared" si="7"/>
        <v>460</v>
      </c>
      <c r="QX4" s="2">
        <f t="shared" si="7"/>
        <v>461</v>
      </c>
      <c r="QY4" s="2">
        <f t="shared" si="7"/>
        <v>462</v>
      </c>
      <c r="QZ4" s="2">
        <f t="shared" si="7"/>
        <v>463</v>
      </c>
      <c r="RA4" s="2">
        <f t="shared" si="7"/>
        <v>464</v>
      </c>
      <c r="RB4" s="2">
        <f t="shared" si="7"/>
        <v>465</v>
      </c>
      <c r="RC4" s="2">
        <f t="shared" si="7"/>
        <v>466</v>
      </c>
      <c r="RD4" s="2">
        <f t="shared" si="7"/>
        <v>467</v>
      </c>
      <c r="RE4" s="2">
        <f t="shared" si="7"/>
        <v>468</v>
      </c>
      <c r="RF4" s="2">
        <f t="shared" si="7"/>
        <v>469</v>
      </c>
      <c r="RG4" s="2">
        <f t="shared" si="7"/>
        <v>470</v>
      </c>
      <c r="RH4" s="2">
        <f t="shared" si="7"/>
        <v>471</v>
      </c>
      <c r="RI4" s="2">
        <f t="shared" si="7"/>
        <v>472</v>
      </c>
      <c r="RJ4" s="2">
        <f t="shared" si="7"/>
        <v>473</v>
      </c>
      <c r="RK4" s="2">
        <f t="shared" si="7"/>
        <v>474</v>
      </c>
      <c r="RL4" s="2">
        <f t="shared" si="7"/>
        <v>475</v>
      </c>
      <c r="RM4" s="2">
        <f t="shared" si="7"/>
        <v>476</v>
      </c>
      <c r="RN4" s="2">
        <f t="shared" si="7"/>
        <v>477</v>
      </c>
      <c r="RO4" s="2">
        <f t="shared" si="7"/>
        <v>478</v>
      </c>
      <c r="RP4" s="2">
        <f t="shared" si="7"/>
        <v>479</v>
      </c>
      <c r="RQ4" s="2">
        <f t="shared" si="7"/>
        <v>480</v>
      </c>
      <c r="RR4" s="2">
        <f t="shared" si="7"/>
        <v>481</v>
      </c>
      <c r="RS4" s="2">
        <f t="shared" si="7"/>
        <v>482</v>
      </c>
      <c r="RT4" s="2">
        <f t="shared" si="7"/>
        <v>483</v>
      </c>
      <c r="RU4" s="2">
        <f t="shared" si="7"/>
        <v>484</v>
      </c>
      <c r="RV4" s="2">
        <f t="shared" si="7"/>
        <v>485</v>
      </c>
      <c r="RW4" s="2">
        <f t="shared" si="7"/>
        <v>486</v>
      </c>
      <c r="RX4" s="2">
        <f t="shared" si="7"/>
        <v>487</v>
      </c>
      <c r="RY4" s="2">
        <f t="shared" si="7"/>
        <v>488</v>
      </c>
      <c r="RZ4" s="2">
        <f t="shared" si="7"/>
        <v>489</v>
      </c>
      <c r="SA4" s="2">
        <f t="shared" si="7"/>
        <v>490</v>
      </c>
      <c r="SB4" s="2">
        <f t="shared" si="7"/>
        <v>491</v>
      </c>
      <c r="SC4" s="2">
        <f t="shared" si="7"/>
        <v>492</v>
      </c>
      <c r="SD4" s="2">
        <f t="shared" si="7"/>
        <v>493</v>
      </c>
      <c r="SE4" s="2">
        <f t="shared" si="7"/>
        <v>494</v>
      </c>
      <c r="SF4" s="2">
        <f t="shared" si="7"/>
        <v>495</v>
      </c>
      <c r="SG4" s="2">
        <f t="shared" si="7"/>
        <v>496</v>
      </c>
      <c r="SH4" s="2">
        <f t="shared" si="7"/>
        <v>497</v>
      </c>
      <c r="SI4" s="2">
        <f t="shared" si="7"/>
        <v>498</v>
      </c>
      <c r="SJ4" s="2">
        <f t="shared" si="7"/>
        <v>499</v>
      </c>
      <c r="SK4" s="2">
        <f t="shared" si="7"/>
        <v>500</v>
      </c>
      <c r="SL4" s="2">
        <f t="shared" si="7"/>
        <v>501</v>
      </c>
      <c r="SM4" s="2">
        <f t="shared" si="7"/>
        <v>502</v>
      </c>
      <c r="SN4" s="2">
        <f t="shared" si="7"/>
        <v>503</v>
      </c>
      <c r="SO4" s="2">
        <f t="shared" si="7"/>
        <v>504</v>
      </c>
      <c r="SP4" s="2">
        <f t="shared" si="7"/>
        <v>505</v>
      </c>
      <c r="SQ4" s="2">
        <f t="shared" si="7"/>
        <v>506</v>
      </c>
    </row>
    <row r="5" spans="2:515" s="2" customFormat="1" x14ac:dyDescent="0.25">
      <c r="B5" s="2" t="s">
        <v>894</v>
      </c>
      <c r="C5" s="2" t="s">
        <v>1086</v>
      </c>
      <c r="D5" s="2" t="s">
        <v>765</v>
      </c>
      <c r="F5" s="16">
        <f>_xll.BDH(D5,"px_last","-2AY",,"Dates=o","fill=C","sort=R","dir=H","cols=506;rows=1")</f>
        <v>43991</v>
      </c>
      <c r="G5" s="16">
        <v>43990</v>
      </c>
      <c r="H5" s="16">
        <v>43987</v>
      </c>
      <c r="I5" s="16">
        <v>43986</v>
      </c>
      <c r="J5" s="16">
        <v>43985</v>
      </c>
      <c r="K5" s="16">
        <v>43984</v>
      </c>
      <c r="L5" s="16">
        <v>43983</v>
      </c>
      <c r="M5" s="16">
        <v>43980</v>
      </c>
      <c r="N5" s="16">
        <v>43979</v>
      </c>
      <c r="O5" s="16">
        <v>43978</v>
      </c>
      <c r="P5" s="16">
        <v>43977</v>
      </c>
      <c r="Q5" s="16">
        <v>43973</v>
      </c>
      <c r="R5" s="16">
        <v>43972</v>
      </c>
      <c r="S5" s="16">
        <v>43971</v>
      </c>
      <c r="T5" s="16">
        <v>43970</v>
      </c>
      <c r="U5" s="16">
        <v>43969</v>
      </c>
      <c r="V5" s="16">
        <v>43966</v>
      </c>
      <c r="W5" s="16">
        <v>43965</v>
      </c>
      <c r="X5" s="16">
        <v>43964</v>
      </c>
      <c r="Y5" s="16">
        <v>43963</v>
      </c>
      <c r="Z5" s="16">
        <v>43962</v>
      </c>
      <c r="AA5" s="16">
        <v>43958</v>
      </c>
      <c r="AB5" s="16">
        <v>43957</v>
      </c>
      <c r="AC5" s="16">
        <v>43956</v>
      </c>
      <c r="AD5" s="16">
        <v>43955</v>
      </c>
      <c r="AE5" s="16">
        <v>43952</v>
      </c>
      <c r="AF5" s="16">
        <v>43951</v>
      </c>
      <c r="AG5" s="16">
        <v>43950</v>
      </c>
      <c r="AH5" s="16">
        <v>43949</v>
      </c>
      <c r="AI5" s="16">
        <v>43948</v>
      </c>
      <c r="AJ5" s="16">
        <v>43945</v>
      </c>
      <c r="AK5" s="16">
        <v>43944</v>
      </c>
      <c r="AL5" s="16">
        <v>43943</v>
      </c>
      <c r="AM5" s="16">
        <v>43942</v>
      </c>
      <c r="AN5" s="16">
        <v>43941</v>
      </c>
      <c r="AO5" s="16">
        <v>43938</v>
      </c>
      <c r="AP5" s="16">
        <v>43937</v>
      </c>
      <c r="AQ5" s="16">
        <v>43936</v>
      </c>
      <c r="AR5" s="16">
        <v>43935</v>
      </c>
      <c r="AS5" s="16">
        <v>43930</v>
      </c>
      <c r="AT5" s="16">
        <v>43929</v>
      </c>
      <c r="AU5" s="16">
        <v>43928</v>
      </c>
      <c r="AV5" s="16">
        <v>43927</v>
      </c>
      <c r="AW5" s="16">
        <v>43924</v>
      </c>
      <c r="AX5" s="16">
        <v>43923</v>
      </c>
      <c r="AY5" s="16">
        <v>43922</v>
      </c>
      <c r="AZ5" s="16">
        <v>43921</v>
      </c>
      <c r="BA5" s="16">
        <v>43920</v>
      </c>
      <c r="BB5" s="16">
        <v>43917</v>
      </c>
      <c r="BC5" s="16">
        <v>43916</v>
      </c>
      <c r="BD5" s="16">
        <v>43915</v>
      </c>
      <c r="BE5" s="16">
        <v>43914</v>
      </c>
      <c r="BF5" s="16">
        <v>43913</v>
      </c>
      <c r="BG5" s="16">
        <v>43910</v>
      </c>
      <c r="BH5" s="16">
        <v>43909</v>
      </c>
      <c r="BI5" s="16">
        <v>43908</v>
      </c>
      <c r="BJ5" s="16">
        <v>43907</v>
      </c>
      <c r="BK5" s="16">
        <v>43906</v>
      </c>
      <c r="BL5" s="16">
        <v>43903</v>
      </c>
      <c r="BM5" s="16">
        <v>43902</v>
      </c>
      <c r="BN5" s="16">
        <v>43901</v>
      </c>
      <c r="BO5" s="16">
        <v>43900</v>
      </c>
      <c r="BP5" s="16">
        <v>43899</v>
      </c>
      <c r="BQ5" s="16">
        <v>43896</v>
      </c>
      <c r="BR5" s="16">
        <v>43895</v>
      </c>
      <c r="BS5" s="16">
        <v>43894</v>
      </c>
      <c r="BT5" s="16">
        <v>43893</v>
      </c>
      <c r="BU5" s="16">
        <v>43892</v>
      </c>
      <c r="BV5" s="16">
        <v>43889</v>
      </c>
      <c r="BW5" s="16">
        <v>43888</v>
      </c>
      <c r="BX5" s="16">
        <v>43887</v>
      </c>
      <c r="BY5" s="16">
        <v>43886</v>
      </c>
      <c r="BZ5" s="16">
        <v>43885</v>
      </c>
      <c r="CA5" s="16">
        <v>43882</v>
      </c>
      <c r="CB5" s="16">
        <v>43881</v>
      </c>
      <c r="CC5" s="16">
        <v>43880</v>
      </c>
      <c r="CD5" s="16">
        <v>43879</v>
      </c>
      <c r="CE5" s="16">
        <v>43878</v>
      </c>
      <c r="CF5" s="16">
        <v>43875</v>
      </c>
      <c r="CG5" s="16">
        <v>43874</v>
      </c>
      <c r="CH5" s="16">
        <v>43873</v>
      </c>
      <c r="CI5" s="16">
        <v>43872</v>
      </c>
      <c r="CJ5" s="16">
        <v>43871</v>
      </c>
      <c r="CK5" s="16">
        <v>43868</v>
      </c>
      <c r="CL5" s="16">
        <v>43867</v>
      </c>
      <c r="CM5" s="16">
        <v>43866</v>
      </c>
      <c r="CN5" s="16">
        <v>43865</v>
      </c>
      <c r="CO5" s="16">
        <v>43864</v>
      </c>
      <c r="CP5" s="16">
        <v>43861</v>
      </c>
      <c r="CQ5" s="16">
        <v>43860</v>
      </c>
      <c r="CR5" s="16">
        <v>43859</v>
      </c>
      <c r="CS5" s="16">
        <v>43858</v>
      </c>
      <c r="CT5" s="16">
        <v>43857</v>
      </c>
      <c r="CU5" s="16">
        <v>43854</v>
      </c>
      <c r="CV5" s="16">
        <v>43853</v>
      </c>
      <c r="CW5" s="16">
        <v>43852</v>
      </c>
      <c r="CX5" s="16">
        <v>43851</v>
      </c>
      <c r="CY5" s="16">
        <v>43850</v>
      </c>
      <c r="CZ5" s="16">
        <v>43847</v>
      </c>
      <c r="DA5" s="16">
        <v>43846</v>
      </c>
      <c r="DB5" s="16">
        <v>43845</v>
      </c>
      <c r="DC5" s="16">
        <v>43844</v>
      </c>
      <c r="DD5" s="16">
        <v>43843</v>
      </c>
      <c r="DE5" s="16">
        <v>43840</v>
      </c>
      <c r="DF5" s="16">
        <v>43839</v>
      </c>
      <c r="DG5" s="16">
        <v>43838</v>
      </c>
      <c r="DH5" s="16">
        <v>43837</v>
      </c>
      <c r="DI5" s="16">
        <v>43836</v>
      </c>
      <c r="DJ5" s="16">
        <v>43833</v>
      </c>
      <c r="DK5" s="16">
        <v>43832</v>
      </c>
      <c r="DL5" s="16">
        <v>43830</v>
      </c>
      <c r="DM5" s="16">
        <v>43829</v>
      </c>
      <c r="DN5" s="16">
        <v>43826</v>
      </c>
      <c r="DO5" s="16">
        <v>43823</v>
      </c>
      <c r="DP5" s="16">
        <v>43822</v>
      </c>
      <c r="DQ5" s="16">
        <v>43819</v>
      </c>
      <c r="DR5" s="16">
        <v>43818</v>
      </c>
      <c r="DS5" s="16">
        <v>43817</v>
      </c>
      <c r="DT5" s="16">
        <v>43816</v>
      </c>
      <c r="DU5" s="16">
        <v>43815</v>
      </c>
      <c r="DV5" s="16">
        <v>43812</v>
      </c>
      <c r="DW5" s="16">
        <v>43811</v>
      </c>
      <c r="DX5" s="16">
        <v>43810</v>
      </c>
      <c r="DY5" s="16">
        <v>43809</v>
      </c>
      <c r="DZ5" s="16">
        <v>43808</v>
      </c>
      <c r="EA5" s="16">
        <v>43805</v>
      </c>
      <c r="EB5" s="16">
        <v>43804</v>
      </c>
      <c r="EC5" s="16">
        <v>43803</v>
      </c>
      <c r="ED5" s="16">
        <v>43802</v>
      </c>
      <c r="EE5" s="16">
        <v>43801</v>
      </c>
      <c r="EF5" s="16">
        <v>43798</v>
      </c>
      <c r="EG5" s="16">
        <v>43797</v>
      </c>
      <c r="EH5" s="16">
        <v>43796</v>
      </c>
      <c r="EI5" s="16">
        <v>43795</v>
      </c>
      <c r="EJ5" s="16">
        <v>43794</v>
      </c>
      <c r="EK5" s="16">
        <v>43791</v>
      </c>
      <c r="EL5" s="16">
        <v>43790</v>
      </c>
      <c r="EM5" s="16">
        <v>43789</v>
      </c>
      <c r="EN5" s="16">
        <v>43788</v>
      </c>
      <c r="EO5" s="16">
        <v>43787</v>
      </c>
      <c r="EP5" s="16">
        <v>43784</v>
      </c>
      <c r="EQ5" s="16">
        <v>43783</v>
      </c>
      <c r="ER5" s="16">
        <v>43782</v>
      </c>
      <c r="ES5" s="16">
        <v>43781</v>
      </c>
      <c r="ET5" s="16">
        <v>43780</v>
      </c>
      <c r="EU5" s="16">
        <v>43777</v>
      </c>
      <c r="EV5" s="16">
        <v>43776</v>
      </c>
      <c r="EW5" s="16">
        <v>43775</v>
      </c>
      <c r="EX5" s="16">
        <v>43774</v>
      </c>
      <c r="EY5" s="16">
        <v>43773</v>
      </c>
      <c r="EZ5" s="16">
        <v>43770</v>
      </c>
      <c r="FA5" s="16">
        <v>43769</v>
      </c>
      <c r="FB5" s="16">
        <v>43768</v>
      </c>
      <c r="FC5" s="16">
        <v>43767</v>
      </c>
      <c r="FD5" s="16">
        <v>43766</v>
      </c>
      <c r="FE5" s="16">
        <v>43763</v>
      </c>
      <c r="FF5" s="16">
        <v>43762</v>
      </c>
      <c r="FG5" s="16">
        <v>43761</v>
      </c>
      <c r="FH5" s="16">
        <v>43760</v>
      </c>
      <c r="FI5" s="16">
        <v>43759</v>
      </c>
      <c r="FJ5" s="16">
        <v>43756</v>
      </c>
      <c r="FK5" s="16">
        <v>43755</v>
      </c>
      <c r="FL5" s="16">
        <v>43754</v>
      </c>
      <c r="FM5" s="16">
        <v>43753</v>
      </c>
      <c r="FN5" s="16">
        <v>43752</v>
      </c>
      <c r="FO5" s="16">
        <v>43749</v>
      </c>
      <c r="FP5" s="16">
        <v>43748</v>
      </c>
      <c r="FQ5" s="16">
        <v>43747</v>
      </c>
      <c r="FR5" s="16">
        <v>43746</v>
      </c>
      <c r="FS5" s="16">
        <v>43745</v>
      </c>
      <c r="FT5" s="16">
        <v>43742</v>
      </c>
      <c r="FU5" s="16">
        <v>43741</v>
      </c>
      <c r="FV5" s="16">
        <v>43740</v>
      </c>
      <c r="FW5" s="16">
        <v>43739</v>
      </c>
      <c r="FX5" s="16">
        <v>43738</v>
      </c>
      <c r="FY5" s="16">
        <v>43735</v>
      </c>
      <c r="FZ5" s="16">
        <v>43734</v>
      </c>
      <c r="GA5" s="16">
        <v>43733</v>
      </c>
      <c r="GB5" s="16">
        <v>43732</v>
      </c>
      <c r="GC5" s="16">
        <v>43731</v>
      </c>
      <c r="GD5" s="16">
        <v>43728</v>
      </c>
      <c r="GE5" s="16">
        <v>43727</v>
      </c>
      <c r="GF5" s="16">
        <v>43726</v>
      </c>
      <c r="GG5" s="16">
        <v>43725</v>
      </c>
      <c r="GH5" s="16">
        <v>43724</v>
      </c>
      <c r="GI5" s="16">
        <v>43721</v>
      </c>
      <c r="GJ5" s="16">
        <v>43720</v>
      </c>
      <c r="GK5" s="16">
        <v>43719</v>
      </c>
      <c r="GL5" s="16">
        <v>43718</v>
      </c>
      <c r="GM5" s="16">
        <v>43717</v>
      </c>
      <c r="GN5" s="16">
        <v>43714</v>
      </c>
      <c r="GO5" s="16">
        <v>43713</v>
      </c>
      <c r="GP5" s="16">
        <v>43712</v>
      </c>
      <c r="GQ5" s="16">
        <v>43711</v>
      </c>
      <c r="GR5" s="16">
        <v>43710</v>
      </c>
      <c r="GS5" s="16">
        <v>43707</v>
      </c>
      <c r="GT5" s="16">
        <v>43706</v>
      </c>
      <c r="GU5" s="16">
        <v>43705</v>
      </c>
      <c r="GV5" s="16">
        <v>43704</v>
      </c>
      <c r="GW5" s="16">
        <v>43700</v>
      </c>
      <c r="GX5" s="16">
        <v>43699</v>
      </c>
      <c r="GY5" s="16">
        <v>43698</v>
      </c>
      <c r="GZ5" s="16">
        <v>43697</v>
      </c>
      <c r="HA5" s="16">
        <v>43696</v>
      </c>
      <c r="HB5" s="16">
        <v>43693</v>
      </c>
      <c r="HC5" s="16">
        <v>43692</v>
      </c>
      <c r="HD5" s="16">
        <v>43691</v>
      </c>
      <c r="HE5" s="16">
        <v>43690</v>
      </c>
      <c r="HF5" s="16">
        <v>43689</v>
      </c>
      <c r="HG5" s="16">
        <v>43686</v>
      </c>
      <c r="HH5" s="16">
        <v>43685</v>
      </c>
      <c r="HI5" s="16">
        <v>43684</v>
      </c>
      <c r="HJ5" s="16">
        <v>43683</v>
      </c>
      <c r="HK5" s="16">
        <v>43682</v>
      </c>
      <c r="HL5" s="16">
        <v>43679</v>
      </c>
      <c r="HM5" s="16">
        <v>43678</v>
      </c>
      <c r="HN5" s="16">
        <v>43677</v>
      </c>
      <c r="HO5" s="16">
        <v>43676</v>
      </c>
      <c r="HP5" s="16">
        <v>43675</v>
      </c>
      <c r="HQ5" s="16">
        <v>43672</v>
      </c>
      <c r="HR5" s="16">
        <v>43671</v>
      </c>
      <c r="HS5" s="16">
        <v>43670</v>
      </c>
      <c r="HT5" s="16">
        <v>43669</v>
      </c>
      <c r="HU5" s="16">
        <v>43668</v>
      </c>
      <c r="HV5" s="16">
        <v>43665</v>
      </c>
      <c r="HW5" s="16">
        <v>43664</v>
      </c>
      <c r="HX5" s="16">
        <v>43663</v>
      </c>
      <c r="HY5" s="16">
        <v>43662</v>
      </c>
      <c r="HZ5" s="16">
        <v>43661</v>
      </c>
      <c r="IA5" s="16">
        <v>43658</v>
      </c>
      <c r="IB5" s="16">
        <v>43657</v>
      </c>
      <c r="IC5" s="16">
        <v>43656</v>
      </c>
      <c r="ID5" s="16">
        <v>43655</v>
      </c>
      <c r="IE5" s="16">
        <v>43654</v>
      </c>
      <c r="IF5" s="16">
        <v>43651</v>
      </c>
      <c r="IG5" s="16">
        <v>43650</v>
      </c>
      <c r="IH5" s="16">
        <v>43649</v>
      </c>
      <c r="II5" s="16">
        <v>43648</v>
      </c>
      <c r="IJ5" s="16">
        <v>43647</v>
      </c>
      <c r="IK5" s="16">
        <v>43644</v>
      </c>
      <c r="IL5" s="16">
        <v>43643</v>
      </c>
      <c r="IM5" s="16">
        <v>43642</v>
      </c>
      <c r="IN5" s="16">
        <v>43641</v>
      </c>
      <c r="IO5" s="16">
        <v>43640</v>
      </c>
      <c r="IP5" s="16">
        <v>43637</v>
      </c>
      <c r="IQ5" s="16">
        <v>43636</v>
      </c>
      <c r="IR5" s="16">
        <v>43635</v>
      </c>
      <c r="IS5" s="16">
        <v>43634</v>
      </c>
      <c r="IT5" s="16">
        <v>43633</v>
      </c>
      <c r="IU5" s="16">
        <v>43630</v>
      </c>
      <c r="IV5" s="16">
        <v>43629</v>
      </c>
      <c r="IW5" s="16">
        <v>43628</v>
      </c>
      <c r="IX5" s="16">
        <v>43627</v>
      </c>
      <c r="IY5" s="16">
        <v>43626</v>
      </c>
      <c r="IZ5" s="16">
        <v>43623</v>
      </c>
      <c r="JA5" s="16">
        <v>43622</v>
      </c>
      <c r="JB5" s="16">
        <v>43621</v>
      </c>
      <c r="JC5" s="16">
        <v>43620</v>
      </c>
      <c r="JD5" s="16">
        <v>43619</v>
      </c>
      <c r="JE5" s="16">
        <v>43616</v>
      </c>
      <c r="JF5" s="16">
        <v>43615</v>
      </c>
      <c r="JG5" s="16">
        <v>43614</v>
      </c>
      <c r="JH5" s="16">
        <v>43613</v>
      </c>
      <c r="JI5" s="16">
        <v>43609</v>
      </c>
      <c r="JJ5" s="16">
        <v>43608</v>
      </c>
      <c r="JK5" s="16">
        <v>43607</v>
      </c>
      <c r="JL5" s="16">
        <v>43606</v>
      </c>
      <c r="JM5" s="16">
        <v>43605</v>
      </c>
      <c r="JN5" s="16">
        <v>43602</v>
      </c>
      <c r="JO5" s="16">
        <v>43601</v>
      </c>
      <c r="JP5" s="16">
        <v>43600</v>
      </c>
      <c r="JQ5" s="16">
        <v>43599</v>
      </c>
      <c r="JR5" s="16">
        <v>43598</v>
      </c>
      <c r="JS5" s="16">
        <v>43595</v>
      </c>
      <c r="JT5" s="16">
        <v>43594</v>
      </c>
      <c r="JU5" s="16">
        <v>43593</v>
      </c>
      <c r="JV5" s="16">
        <v>43592</v>
      </c>
      <c r="JW5" s="16">
        <v>43588</v>
      </c>
      <c r="JX5" s="16">
        <v>43587</v>
      </c>
      <c r="JY5" s="16">
        <v>43586</v>
      </c>
      <c r="JZ5" s="16">
        <v>43585</v>
      </c>
      <c r="KA5" s="16">
        <v>43584</v>
      </c>
      <c r="KB5" s="16">
        <v>43581</v>
      </c>
      <c r="KC5" s="16">
        <v>43580</v>
      </c>
      <c r="KD5" s="16">
        <v>43579</v>
      </c>
      <c r="KE5" s="16">
        <v>43578</v>
      </c>
      <c r="KF5" s="16">
        <v>43573</v>
      </c>
      <c r="KG5" s="16">
        <v>43572</v>
      </c>
      <c r="KH5" s="16">
        <v>43571</v>
      </c>
      <c r="KI5" s="16">
        <v>43570</v>
      </c>
      <c r="KJ5" s="16">
        <v>43567</v>
      </c>
      <c r="KK5" s="16">
        <v>43566</v>
      </c>
      <c r="KL5" s="16">
        <v>43565</v>
      </c>
      <c r="KM5" s="16">
        <v>43564</v>
      </c>
      <c r="KN5" s="16">
        <v>43563</v>
      </c>
      <c r="KO5" s="16">
        <v>43560</v>
      </c>
      <c r="KP5" s="16">
        <v>43559</v>
      </c>
      <c r="KQ5" s="16">
        <v>43558</v>
      </c>
      <c r="KR5" s="16">
        <v>43557</v>
      </c>
      <c r="KS5" s="16">
        <v>43556</v>
      </c>
      <c r="KT5" s="16">
        <v>43553</v>
      </c>
      <c r="KU5" s="16">
        <v>43552</v>
      </c>
      <c r="KV5" s="16">
        <v>43551</v>
      </c>
      <c r="KW5" s="16">
        <v>43550</v>
      </c>
      <c r="KX5" s="16">
        <v>43549</v>
      </c>
      <c r="KY5" s="16">
        <v>43546</v>
      </c>
      <c r="KZ5" s="16">
        <v>43545</v>
      </c>
      <c r="LA5" s="16">
        <v>43544</v>
      </c>
      <c r="LB5" s="16">
        <v>43543</v>
      </c>
      <c r="LC5" s="16">
        <v>43542</v>
      </c>
      <c r="LD5" s="16">
        <v>43539</v>
      </c>
      <c r="LE5" s="16">
        <v>43538</v>
      </c>
      <c r="LF5" s="16">
        <v>43537</v>
      </c>
      <c r="LG5" s="16">
        <v>43536</v>
      </c>
      <c r="LH5" s="16">
        <v>43535</v>
      </c>
      <c r="LI5" s="16">
        <v>43532</v>
      </c>
      <c r="LJ5" s="16">
        <v>43531</v>
      </c>
      <c r="LK5" s="16">
        <v>43530</v>
      </c>
      <c r="LL5" s="16">
        <v>43529</v>
      </c>
      <c r="LM5" s="16">
        <v>43528</v>
      </c>
      <c r="LN5" s="16">
        <v>43525</v>
      </c>
      <c r="LO5" s="16">
        <v>43524</v>
      </c>
      <c r="LP5" s="16">
        <v>43523</v>
      </c>
      <c r="LQ5" s="16">
        <v>43522</v>
      </c>
      <c r="LR5" s="16">
        <v>43521</v>
      </c>
      <c r="LS5" s="16">
        <v>43518</v>
      </c>
      <c r="LT5" s="16">
        <v>43517</v>
      </c>
      <c r="LU5" s="16">
        <v>43516</v>
      </c>
      <c r="LV5" s="16">
        <v>43515</v>
      </c>
      <c r="LW5" s="16">
        <v>43514</v>
      </c>
      <c r="LX5" s="16">
        <v>43511</v>
      </c>
      <c r="LY5" s="16">
        <v>43510</v>
      </c>
      <c r="LZ5" s="16">
        <v>43509</v>
      </c>
      <c r="MA5" s="16">
        <v>43508</v>
      </c>
      <c r="MB5" s="16">
        <v>43507</v>
      </c>
      <c r="MC5" s="16">
        <v>43504</v>
      </c>
      <c r="MD5" s="16">
        <v>43503</v>
      </c>
      <c r="ME5" s="16">
        <v>43502</v>
      </c>
      <c r="MF5" s="16">
        <v>43501</v>
      </c>
      <c r="MG5" s="16">
        <v>43500</v>
      </c>
      <c r="MH5" s="16">
        <v>43497</v>
      </c>
      <c r="MI5" s="16">
        <v>43496</v>
      </c>
      <c r="MJ5" s="16">
        <v>43495</v>
      </c>
      <c r="MK5" s="16">
        <v>43494</v>
      </c>
      <c r="ML5" s="16">
        <v>43493</v>
      </c>
      <c r="MM5" s="16">
        <v>43490</v>
      </c>
      <c r="MN5" s="16">
        <v>43489</v>
      </c>
      <c r="MO5" s="16">
        <v>43488</v>
      </c>
      <c r="MP5" s="16">
        <v>43487</v>
      </c>
      <c r="MQ5" s="16">
        <v>43486</v>
      </c>
      <c r="MR5" s="16">
        <v>43483</v>
      </c>
      <c r="MS5" s="16">
        <v>43482</v>
      </c>
      <c r="MT5" s="16">
        <v>43481</v>
      </c>
      <c r="MU5" s="16">
        <v>43480</v>
      </c>
      <c r="MV5" s="16">
        <v>43479</v>
      </c>
      <c r="MW5" s="16">
        <v>43476</v>
      </c>
      <c r="MX5" s="16">
        <v>43475</v>
      </c>
      <c r="MY5" s="16">
        <v>43474</v>
      </c>
      <c r="MZ5" s="16">
        <v>43473</v>
      </c>
      <c r="NA5" s="16">
        <v>43472</v>
      </c>
      <c r="NB5" s="16">
        <v>43469</v>
      </c>
      <c r="NC5" s="16">
        <v>43468</v>
      </c>
      <c r="ND5" s="16">
        <v>43467</v>
      </c>
      <c r="NE5" s="16">
        <v>43465</v>
      </c>
      <c r="NF5" s="16">
        <v>43462</v>
      </c>
      <c r="NG5" s="16">
        <v>43461</v>
      </c>
      <c r="NH5" s="16">
        <v>43458</v>
      </c>
      <c r="NI5" s="16">
        <v>43455</v>
      </c>
      <c r="NJ5" s="16">
        <v>43454</v>
      </c>
      <c r="NK5" s="16">
        <v>43453</v>
      </c>
      <c r="NL5" s="16">
        <v>43452</v>
      </c>
      <c r="NM5" s="16">
        <v>43451</v>
      </c>
      <c r="NN5" s="16">
        <v>43448</v>
      </c>
      <c r="NO5" s="16">
        <v>43447</v>
      </c>
      <c r="NP5" s="16">
        <v>43446</v>
      </c>
      <c r="NQ5" s="16">
        <v>43445</v>
      </c>
      <c r="NR5" s="16">
        <v>43444</v>
      </c>
      <c r="NS5" s="16">
        <v>43441</v>
      </c>
      <c r="NT5" s="16">
        <v>43440</v>
      </c>
      <c r="NU5" s="16">
        <v>43439</v>
      </c>
      <c r="NV5" s="16">
        <v>43438</v>
      </c>
      <c r="NW5" s="16">
        <v>43437</v>
      </c>
      <c r="NX5" s="16">
        <v>43434</v>
      </c>
      <c r="NY5" s="16">
        <v>43433</v>
      </c>
      <c r="NZ5" s="16">
        <v>43432</v>
      </c>
      <c r="OA5" s="16">
        <v>43431</v>
      </c>
      <c r="OB5" s="16">
        <v>43430</v>
      </c>
      <c r="OC5" s="16">
        <v>43427</v>
      </c>
      <c r="OD5" s="16">
        <v>43426</v>
      </c>
      <c r="OE5" s="16">
        <v>43425</v>
      </c>
      <c r="OF5" s="16">
        <v>43424</v>
      </c>
      <c r="OG5" s="16">
        <v>43423</v>
      </c>
      <c r="OH5" s="16">
        <v>43420</v>
      </c>
      <c r="OI5" s="16">
        <v>43419</v>
      </c>
      <c r="OJ5" s="16">
        <v>43418</v>
      </c>
      <c r="OK5" s="16">
        <v>43417</v>
      </c>
      <c r="OL5" s="16">
        <v>43416</v>
      </c>
      <c r="OM5" s="16">
        <v>43413</v>
      </c>
      <c r="ON5" s="16">
        <v>43412</v>
      </c>
      <c r="OO5" s="16">
        <v>43411</v>
      </c>
      <c r="OP5" s="16">
        <v>43410</v>
      </c>
      <c r="OQ5" s="16">
        <v>43409</v>
      </c>
      <c r="OR5" s="16">
        <v>43406</v>
      </c>
      <c r="OS5" s="16">
        <v>43405</v>
      </c>
      <c r="OT5" s="16">
        <v>43404</v>
      </c>
      <c r="OU5" s="16">
        <v>43403</v>
      </c>
      <c r="OV5" s="16">
        <v>43402</v>
      </c>
      <c r="OW5" s="16">
        <v>43399</v>
      </c>
      <c r="OX5" s="16">
        <v>43398</v>
      </c>
      <c r="OY5" s="16">
        <v>43397</v>
      </c>
      <c r="OZ5" s="16">
        <v>43396</v>
      </c>
      <c r="PA5" s="16">
        <v>43395</v>
      </c>
      <c r="PB5" s="16">
        <v>43392</v>
      </c>
      <c r="PC5" s="16">
        <v>43391</v>
      </c>
      <c r="PD5" s="16">
        <v>43390</v>
      </c>
      <c r="PE5" s="16">
        <v>43389</v>
      </c>
      <c r="PF5" s="16">
        <v>43388</v>
      </c>
      <c r="PG5" s="16">
        <v>43385</v>
      </c>
      <c r="PH5" s="16">
        <v>43384</v>
      </c>
      <c r="PI5" s="16">
        <v>43383</v>
      </c>
      <c r="PJ5" s="16">
        <v>43382</v>
      </c>
      <c r="PK5" s="16">
        <v>43381</v>
      </c>
      <c r="PL5" s="16">
        <v>43378</v>
      </c>
      <c r="PM5" s="16">
        <v>43377</v>
      </c>
      <c r="PN5" s="16">
        <v>43376</v>
      </c>
      <c r="PO5" s="16">
        <v>43375</v>
      </c>
      <c r="PP5" s="16">
        <v>43374</v>
      </c>
      <c r="PQ5" s="16">
        <v>43371</v>
      </c>
      <c r="PR5" s="16">
        <v>43370</v>
      </c>
      <c r="PS5" s="16">
        <v>43369</v>
      </c>
      <c r="PT5" s="16">
        <v>43368</v>
      </c>
      <c r="PU5" s="16">
        <v>43367</v>
      </c>
      <c r="PV5" s="16">
        <v>43364</v>
      </c>
      <c r="PW5" s="16">
        <v>43363</v>
      </c>
      <c r="PX5" s="16">
        <v>43362</v>
      </c>
      <c r="PY5" s="16">
        <v>43361</v>
      </c>
      <c r="PZ5" s="16">
        <v>43360</v>
      </c>
      <c r="QA5" s="16">
        <v>43357</v>
      </c>
      <c r="QB5" s="16">
        <v>43356</v>
      </c>
      <c r="QC5" s="16">
        <v>43355</v>
      </c>
      <c r="QD5" s="16">
        <v>43354</v>
      </c>
      <c r="QE5" s="16">
        <v>43353</v>
      </c>
      <c r="QF5" s="16">
        <v>43350</v>
      </c>
      <c r="QG5" s="16">
        <v>43349</v>
      </c>
      <c r="QH5" s="16">
        <v>43348</v>
      </c>
      <c r="QI5" s="16">
        <v>43347</v>
      </c>
      <c r="QJ5" s="16">
        <v>43346</v>
      </c>
      <c r="QK5" s="16">
        <v>43343</v>
      </c>
      <c r="QL5" s="16">
        <v>43342</v>
      </c>
      <c r="QM5" s="16">
        <v>43341</v>
      </c>
      <c r="QN5" s="16">
        <v>43340</v>
      </c>
      <c r="QO5" s="16">
        <v>43336</v>
      </c>
      <c r="QP5" s="16">
        <v>43335</v>
      </c>
      <c r="QQ5" s="16">
        <v>43334</v>
      </c>
      <c r="QR5" s="16">
        <v>43333</v>
      </c>
      <c r="QS5" s="16">
        <v>43332</v>
      </c>
      <c r="QT5" s="16">
        <v>43329</v>
      </c>
      <c r="QU5" s="16">
        <v>43328</v>
      </c>
      <c r="QV5" s="16">
        <v>43327</v>
      </c>
      <c r="QW5" s="16">
        <v>43326</v>
      </c>
      <c r="QX5" s="16">
        <v>43325</v>
      </c>
      <c r="QY5" s="16">
        <v>43322</v>
      </c>
      <c r="QZ5" s="16">
        <v>43321</v>
      </c>
      <c r="RA5" s="16">
        <v>43320</v>
      </c>
      <c r="RB5" s="16">
        <v>43319</v>
      </c>
      <c r="RC5" s="16">
        <v>43318</v>
      </c>
      <c r="RD5" s="16">
        <v>43315</v>
      </c>
      <c r="RE5" s="16">
        <v>43314</v>
      </c>
      <c r="RF5" s="16">
        <v>43313</v>
      </c>
      <c r="RG5" s="16">
        <v>43312</v>
      </c>
      <c r="RH5" s="16">
        <v>43311</v>
      </c>
      <c r="RI5" s="16">
        <v>43308</v>
      </c>
      <c r="RJ5" s="16">
        <v>43307</v>
      </c>
      <c r="RK5" s="16">
        <v>43306</v>
      </c>
      <c r="RL5" s="16">
        <v>43305</v>
      </c>
      <c r="RM5" s="16">
        <v>43304</v>
      </c>
      <c r="RN5" s="16">
        <v>43301</v>
      </c>
      <c r="RO5" s="16">
        <v>43300</v>
      </c>
      <c r="RP5" s="16">
        <v>43299</v>
      </c>
      <c r="RQ5" s="16">
        <v>43298</v>
      </c>
      <c r="RR5" s="16">
        <v>43297</v>
      </c>
      <c r="RS5" s="16">
        <v>43294</v>
      </c>
      <c r="RT5" s="16">
        <v>43293</v>
      </c>
      <c r="RU5" s="16">
        <v>43292</v>
      </c>
      <c r="RV5" s="16">
        <v>43291</v>
      </c>
      <c r="RW5" s="16">
        <v>43290</v>
      </c>
      <c r="RX5" s="16">
        <v>43287</v>
      </c>
      <c r="RY5" s="16">
        <v>43286</v>
      </c>
      <c r="RZ5" s="16">
        <v>43285</v>
      </c>
      <c r="SA5" s="16">
        <v>43284</v>
      </c>
      <c r="SB5" s="16">
        <v>43283</v>
      </c>
      <c r="SC5" s="16">
        <v>43280</v>
      </c>
      <c r="SD5" s="16">
        <v>43279</v>
      </c>
      <c r="SE5" s="16">
        <v>43278</v>
      </c>
      <c r="SF5" s="16">
        <v>43277</v>
      </c>
      <c r="SG5" s="16">
        <v>43276</v>
      </c>
      <c r="SH5" s="16">
        <v>43273</v>
      </c>
      <c r="SI5" s="16">
        <v>43272</v>
      </c>
      <c r="SJ5" s="16">
        <v>43271</v>
      </c>
      <c r="SK5" s="16">
        <v>43270</v>
      </c>
      <c r="SL5" s="16">
        <v>43269</v>
      </c>
      <c r="SM5" s="16">
        <v>43266</v>
      </c>
      <c r="SN5" s="16">
        <v>43265</v>
      </c>
      <c r="SO5" s="16">
        <v>43264</v>
      </c>
      <c r="SP5" s="16">
        <v>43263</v>
      </c>
      <c r="SQ5" s="16">
        <v>43262</v>
      </c>
    </row>
    <row r="6" spans="2:515" s="2" customFormat="1" x14ac:dyDescent="0.25">
      <c r="B6" s="15" t="s">
        <v>789</v>
      </c>
      <c r="C6" s="2">
        <f>MATCH(B6,bbgWrksht!F:F,0)</f>
        <v>6</v>
      </c>
      <c r="D6" s="2" t="str" cm="1">
        <f t="array" ref="D6">INDEX(bbgWrksht!E:E,C6)</f>
        <v>EK834863 Corp</v>
      </c>
      <c r="F6" s="19">
        <f>_xll.BDH(D6,$B$3,"-2AY",,"Dates=H","Fill=C","Sort=R","Dir=H","cols=509;rows=1")</f>
        <v>210.559</v>
      </c>
      <c r="G6" s="19">
        <v>219.37100000000001</v>
      </c>
      <c r="H6" s="19">
        <v>246.18299999999999</v>
      </c>
      <c r="I6" s="19">
        <v>256.71600000000001</v>
      </c>
      <c r="J6" s="19">
        <v>272.27499999999998</v>
      </c>
      <c r="K6" s="19">
        <v>267.85199999999998</v>
      </c>
      <c r="L6" s="19">
        <v>257.04199999999997</v>
      </c>
      <c r="M6" s="19">
        <v>240.482</v>
      </c>
      <c r="N6" s="19">
        <v>232.91</v>
      </c>
      <c r="O6" s="19">
        <v>254.83</v>
      </c>
      <c r="P6" s="19">
        <v>300.267</v>
      </c>
      <c r="Q6" s="19">
        <v>298.35899999999998</v>
      </c>
      <c r="R6" s="19">
        <v>298.255</v>
      </c>
      <c r="S6" s="19">
        <v>307.791</v>
      </c>
      <c r="T6" s="19">
        <v>327.01100000000002</v>
      </c>
      <c r="U6" s="19">
        <v>351.91899999999998</v>
      </c>
      <c r="V6" s="19">
        <v>353.26299999999998</v>
      </c>
      <c r="W6" s="19">
        <v>350.63499999999999</v>
      </c>
      <c r="X6" s="19">
        <v>336.47500000000002</v>
      </c>
      <c r="Y6" s="19">
        <v>325.52499999999998</v>
      </c>
      <c r="Z6" s="19">
        <v>317.738</v>
      </c>
      <c r="AA6" s="19">
        <v>323.58600000000001</v>
      </c>
      <c r="AB6" s="19">
        <v>316.70800000000003</v>
      </c>
      <c r="AC6" s="19">
        <v>315.71600000000001</v>
      </c>
      <c r="AD6" s="19">
        <v>317.83300000000003</v>
      </c>
      <c r="AE6" s="19">
        <v>319.32600000000002</v>
      </c>
      <c r="AF6" s="19">
        <v>278.65699999999998</v>
      </c>
      <c r="AG6" s="19">
        <v>271.99400000000003</v>
      </c>
      <c r="AH6" s="19">
        <v>262.995</v>
      </c>
      <c r="AI6" s="19">
        <v>257.68299999999999</v>
      </c>
      <c r="AJ6" s="19">
        <v>279.137</v>
      </c>
      <c r="AK6" s="19">
        <v>283.76100000000002</v>
      </c>
      <c r="AL6" s="19">
        <v>292.27199999999999</v>
      </c>
      <c r="AM6" s="19">
        <v>292.36700000000002</v>
      </c>
      <c r="AN6" s="19">
        <v>288.05599999999998</v>
      </c>
      <c r="AO6" s="19">
        <v>287.60399999999998</v>
      </c>
      <c r="AP6" s="19">
        <v>290.32799999999997</v>
      </c>
      <c r="AQ6" s="19">
        <v>281.70499999999998</v>
      </c>
      <c r="AR6" s="19">
        <v>292.03199999999998</v>
      </c>
      <c r="AS6" s="19">
        <v>358.81200000000001</v>
      </c>
      <c r="AT6" s="19">
        <v>412.85599999999999</v>
      </c>
      <c r="AU6" s="19">
        <v>442.75700000000001</v>
      </c>
      <c r="AV6" s="19">
        <v>482.68400000000003</v>
      </c>
      <c r="AW6" s="19">
        <v>504.66199999999998</v>
      </c>
      <c r="AX6" s="19">
        <v>503.327</v>
      </c>
      <c r="AY6" s="19">
        <v>521.22</v>
      </c>
      <c r="AZ6" s="19">
        <v>541.88099999999997</v>
      </c>
      <c r="BA6" s="19">
        <v>552.37599999999998</v>
      </c>
      <c r="BB6" s="19">
        <v>566.16</v>
      </c>
      <c r="BC6" s="19">
        <v>607.97</v>
      </c>
      <c r="BD6" s="19">
        <v>653.34799999999996</v>
      </c>
      <c r="BE6" s="19">
        <v>795.06299999999999</v>
      </c>
      <c r="BF6" s="19">
        <v>824.846</v>
      </c>
      <c r="BG6" s="19">
        <v>807.84100000000001</v>
      </c>
      <c r="BH6" s="19">
        <v>856.12800000000004</v>
      </c>
      <c r="BI6" s="19">
        <v>832.47799999999995</v>
      </c>
      <c r="BJ6" s="19">
        <v>623.19399999999996</v>
      </c>
      <c r="BK6" s="19">
        <v>472.62099999999998</v>
      </c>
      <c r="BL6" s="19">
        <v>384.55599999999998</v>
      </c>
      <c r="BM6" s="19">
        <v>369.12599999999998</v>
      </c>
      <c r="BN6" s="19">
        <v>305.47399999999999</v>
      </c>
      <c r="BO6" s="19">
        <v>294.65199999999999</v>
      </c>
      <c r="BP6" s="19">
        <v>310.10399999999998</v>
      </c>
      <c r="BQ6" s="19">
        <v>248.417</v>
      </c>
      <c r="BR6" s="19">
        <v>210.72900000000001</v>
      </c>
      <c r="BS6" s="19">
        <v>201.98400000000001</v>
      </c>
      <c r="BT6" s="19">
        <v>209.92500000000001</v>
      </c>
      <c r="BU6" s="19">
        <v>232.65600000000001</v>
      </c>
      <c r="BV6" s="19">
        <v>235.261</v>
      </c>
      <c r="BW6" s="19">
        <v>208.715</v>
      </c>
      <c r="BX6" s="19">
        <v>186.899</v>
      </c>
      <c r="BY6" s="19">
        <v>181.55099999999999</v>
      </c>
      <c r="BZ6" s="19">
        <v>172.51300000000001</v>
      </c>
      <c r="CA6" s="19">
        <v>153.82</v>
      </c>
      <c r="CB6" s="19">
        <v>156.20099999999999</v>
      </c>
      <c r="CC6" s="19">
        <v>159.886</v>
      </c>
      <c r="CD6" s="19">
        <v>163.63999999999999</v>
      </c>
      <c r="CE6" s="19">
        <v>165.48099999999999</v>
      </c>
      <c r="CF6" s="19">
        <v>163.88800000000001</v>
      </c>
      <c r="CG6" s="19">
        <v>162.78700000000001</v>
      </c>
      <c r="CH6" s="19">
        <v>161.85900000000001</v>
      </c>
      <c r="CI6" s="19">
        <v>162.97800000000001</v>
      </c>
      <c r="CJ6" s="19">
        <v>164.89</v>
      </c>
      <c r="CK6" s="19">
        <v>164.34200000000001</v>
      </c>
      <c r="CL6" s="19">
        <v>161.363</v>
      </c>
      <c r="CM6" s="19">
        <v>164.38300000000001</v>
      </c>
      <c r="CN6" s="19">
        <v>167.51499999999999</v>
      </c>
      <c r="CO6" s="19">
        <v>173.68</v>
      </c>
      <c r="CP6" s="19">
        <v>172.71600000000001</v>
      </c>
      <c r="CQ6" s="19">
        <v>171.292</v>
      </c>
      <c r="CR6" s="19">
        <v>167.22</v>
      </c>
      <c r="CS6" s="19">
        <v>167.37200000000001</v>
      </c>
      <c r="CT6" s="19">
        <v>168.137</v>
      </c>
      <c r="CU6" s="19">
        <v>153.846</v>
      </c>
      <c r="CV6" s="19">
        <v>157.52099999999999</v>
      </c>
      <c r="CW6" s="19">
        <v>151.77500000000001</v>
      </c>
      <c r="CX6" s="19">
        <v>149.791</v>
      </c>
      <c r="CY6" s="19">
        <v>149.05199999999999</v>
      </c>
      <c r="CZ6" s="19">
        <v>151.46199999999999</v>
      </c>
      <c r="DA6" s="19">
        <v>159.786</v>
      </c>
      <c r="DB6" s="19">
        <v>168.62200000000001</v>
      </c>
      <c r="DC6" s="19">
        <v>171.858</v>
      </c>
      <c r="DD6" s="19">
        <v>174.214</v>
      </c>
      <c r="DE6" s="19">
        <v>177.167</v>
      </c>
      <c r="DF6" s="19">
        <v>181.32599999999999</v>
      </c>
      <c r="DG6" s="19">
        <v>184.13900000000001</v>
      </c>
      <c r="DH6" s="19">
        <v>169.98599999999999</v>
      </c>
      <c r="DI6" s="19">
        <v>166.54599999999999</v>
      </c>
      <c r="DJ6" s="19">
        <v>165.244</v>
      </c>
      <c r="DK6" s="19">
        <v>162.209</v>
      </c>
      <c r="DL6" s="19">
        <v>160.28399999999999</v>
      </c>
      <c r="DM6" s="19">
        <v>160.261</v>
      </c>
      <c r="DN6" s="19">
        <v>161.17400000000001</v>
      </c>
      <c r="DO6" s="19">
        <v>161.69499999999999</v>
      </c>
      <c r="DP6" s="19">
        <v>161.69</v>
      </c>
      <c r="DQ6" s="19">
        <v>165.94499999999999</v>
      </c>
      <c r="DR6" s="19">
        <v>167.41900000000001</v>
      </c>
      <c r="DS6" s="19">
        <v>168.08600000000001</v>
      </c>
      <c r="DT6" s="19">
        <v>170.535</v>
      </c>
      <c r="DU6" s="19">
        <v>170.08199999999999</v>
      </c>
      <c r="DV6" s="19">
        <v>170.23</v>
      </c>
      <c r="DW6" s="19">
        <v>178.767</v>
      </c>
      <c r="DX6" s="19">
        <v>179.11699999999999</v>
      </c>
      <c r="DY6" s="19">
        <v>179.34200000000001</v>
      </c>
      <c r="DZ6" s="19">
        <v>180.03399999999999</v>
      </c>
      <c r="EA6" s="19">
        <v>186.285</v>
      </c>
      <c r="EB6" s="19">
        <v>191.41300000000001</v>
      </c>
      <c r="EC6" s="19">
        <v>196.75299999999999</v>
      </c>
      <c r="ED6" s="19">
        <v>196.46899999999999</v>
      </c>
      <c r="EE6" s="19">
        <v>191.61600000000001</v>
      </c>
      <c r="EF6" s="19">
        <v>194.94300000000001</v>
      </c>
      <c r="EG6" s="19">
        <v>197.19300000000001</v>
      </c>
      <c r="EH6" s="19">
        <v>192.999</v>
      </c>
      <c r="EI6" s="19">
        <v>191.66399999999999</v>
      </c>
      <c r="EJ6" s="19">
        <v>198.529</v>
      </c>
      <c r="EK6" s="19">
        <v>206.95699999999999</v>
      </c>
      <c r="EL6" s="19">
        <v>212.45500000000001</v>
      </c>
      <c r="EM6" s="19">
        <v>213.083</v>
      </c>
      <c r="EN6" s="19">
        <v>206.00399999999999</v>
      </c>
      <c r="EO6" s="19">
        <v>201.34100000000001</v>
      </c>
      <c r="EP6" s="19">
        <v>200.33500000000001</v>
      </c>
      <c r="EQ6" s="19">
        <v>198.83099999999999</v>
      </c>
      <c r="ER6" s="19">
        <v>196.97499999999999</v>
      </c>
      <c r="ES6" s="19">
        <v>192.72300000000001</v>
      </c>
      <c r="ET6" s="19">
        <v>191.447</v>
      </c>
      <c r="EU6" s="19">
        <v>183.12700000000001</v>
      </c>
      <c r="EV6" s="19">
        <v>180.46600000000001</v>
      </c>
      <c r="EW6" s="19">
        <v>187.13200000000001</v>
      </c>
      <c r="EX6" s="19">
        <v>180.36600000000001</v>
      </c>
      <c r="EY6" s="19">
        <v>188.05699999999999</v>
      </c>
      <c r="EZ6" s="19">
        <v>200.19300000000001</v>
      </c>
      <c r="FA6" s="19">
        <v>201.565</v>
      </c>
      <c r="FB6" s="19">
        <v>204.55199999999999</v>
      </c>
      <c r="FC6" s="19">
        <v>197.53800000000001</v>
      </c>
      <c r="FD6" s="19">
        <v>194.79599999999999</v>
      </c>
      <c r="FE6" s="19">
        <v>202.536</v>
      </c>
      <c r="FF6" s="19">
        <v>206.81700000000001</v>
      </c>
      <c r="FG6" s="19">
        <v>208.86</v>
      </c>
      <c r="FH6" s="19">
        <v>209.453</v>
      </c>
      <c r="FI6" s="19">
        <v>212.89400000000001</v>
      </c>
      <c r="FJ6" s="19">
        <v>216.214</v>
      </c>
      <c r="FK6" s="19">
        <v>216.57300000000001</v>
      </c>
      <c r="FL6" s="19">
        <v>217.40700000000001</v>
      </c>
      <c r="FM6" s="19">
        <v>216.703</v>
      </c>
      <c r="FN6" s="19">
        <v>220.71</v>
      </c>
      <c r="FO6" s="19">
        <v>221.42500000000001</v>
      </c>
      <c r="FP6" s="19">
        <v>229.46700000000001</v>
      </c>
      <c r="FQ6" s="19">
        <v>234.262</v>
      </c>
      <c r="FR6" s="19">
        <v>236.137</v>
      </c>
      <c r="FS6" s="19">
        <v>233.816</v>
      </c>
      <c r="FT6" s="19">
        <v>238.68100000000001</v>
      </c>
      <c r="FU6" s="19">
        <v>240.03200000000001</v>
      </c>
      <c r="FV6" s="19">
        <v>233.11500000000001</v>
      </c>
      <c r="FW6" s="19">
        <v>228.56299999999999</v>
      </c>
      <c r="FX6" s="19">
        <v>241.75299999999999</v>
      </c>
      <c r="FY6" s="19">
        <v>242.761</v>
      </c>
      <c r="FZ6" s="19">
        <v>252.51</v>
      </c>
      <c r="GA6" s="19">
        <v>254.68199999999999</v>
      </c>
      <c r="GB6" s="19">
        <v>249.20699999999999</v>
      </c>
      <c r="GC6" s="19">
        <v>248.751</v>
      </c>
      <c r="GD6" s="19">
        <v>244.49799999999999</v>
      </c>
      <c r="GE6" s="19">
        <v>250.35900000000001</v>
      </c>
      <c r="GF6" s="19">
        <v>250.215</v>
      </c>
      <c r="GG6" s="19">
        <v>240.36099999999999</v>
      </c>
      <c r="GH6" s="19">
        <v>233.12799999999999</v>
      </c>
      <c r="GI6" s="19">
        <v>229.643</v>
      </c>
      <c r="GJ6" s="19">
        <v>229.07599999999999</v>
      </c>
      <c r="GK6" s="19">
        <v>259.66800000000001</v>
      </c>
      <c r="GL6" s="19">
        <v>255.345</v>
      </c>
      <c r="GM6" s="19">
        <v>245.1</v>
      </c>
      <c r="GN6" s="19">
        <v>237.14500000000001</v>
      </c>
      <c r="GO6" s="19">
        <v>235.42400000000001</v>
      </c>
      <c r="GP6" s="19">
        <v>240.28</v>
      </c>
      <c r="GQ6" s="19">
        <v>237.77199999999999</v>
      </c>
      <c r="GR6" s="19">
        <v>235.803</v>
      </c>
      <c r="GS6" s="19">
        <v>233.42400000000001</v>
      </c>
      <c r="GT6" s="19">
        <v>233.386</v>
      </c>
      <c r="GU6" s="19">
        <v>234.11199999999999</v>
      </c>
      <c r="GV6" s="19">
        <v>228.06700000000001</v>
      </c>
      <c r="GW6" s="19">
        <v>230.03800000000001</v>
      </c>
      <c r="GX6" s="19">
        <v>227.17400000000001</v>
      </c>
      <c r="GY6" s="19">
        <v>224.684</v>
      </c>
      <c r="GZ6" s="19">
        <v>235.46600000000001</v>
      </c>
      <c r="HA6" s="19">
        <v>248.47399999999999</v>
      </c>
      <c r="HB6" s="19">
        <v>258.76100000000002</v>
      </c>
      <c r="HC6" s="19">
        <v>270.13400000000001</v>
      </c>
      <c r="HD6" s="19">
        <v>269.93200000000002</v>
      </c>
      <c r="HE6" s="19">
        <v>265.21699999999998</v>
      </c>
      <c r="HF6" s="19">
        <v>257.94099999999997</v>
      </c>
      <c r="HG6" s="19">
        <v>246.51499999999999</v>
      </c>
      <c r="HH6" s="19">
        <v>236.345</v>
      </c>
      <c r="HI6" s="19">
        <v>252.67</v>
      </c>
      <c r="HJ6" s="19">
        <v>272.00400000000002</v>
      </c>
      <c r="HK6" s="19">
        <v>282.99599999999998</v>
      </c>
      <c r="HL6" s="19">
        <v>305.54199999999997</v>
      </c>
      <c r="HM6" s="19">
        <v>293.93799999999999</v>
      </c>
      <c r="HN6" s="19">
        <v>288.75700000000001</v>
      </c>
      <c r="HO6" s="19">
        <v>280.923</v>
      </c>
      <c r="HP6" s="19">
        <v>265.86200000000002</v>
      </c>
      <c r="HQ6" s="19">
        <v>240.04499999999999</v>
      </c>
      <c r="HR6" s="19">
        <v>233.83600000000001</v>
      </c>
      <c r="HS6" s="19">
        <v>233.91900000000001</v>
      </c>
      <c r="HT6" s="19">
        <v>252.72900000000001</v>
      </c>
      <c r="HU6" s="19">
        <v>261.892</v>
      </c>
      <c r="HV6" s="19">
        <v>273.07299999999998</v>
      </c>
      <c r="HW6" s="19">
        <v>274.94799999999998</v>
      </c>
      <c r="HX6" s="19">
        <v>273.125</v>
      </c>
      <c r="HY6" s="19">
        <v>261.327</v>
      </c>
      <c r="HZ6" s="19">
        <v>255.64099999999999</v>
      </c>
      <c r="IA6" s="19">
        <v>264.755</v>
      </c>
      <c r="IB6" s="19">
        <v>263.43200000000002</v>
      </c>
      <c r="IC6" s="19">
        <v>261.55700000000002</v>
      </c>
      <c r="ID6" s="19">
        <v>267.899</v>
      </c>
      <c r="IE6" s="19">
        <v>272.30900000000003</v>
      </c>
      <c r="IF6" s="19">
        <v>252.49199999999999</v>
      </c>
      <c r="IG6" s="19">
        <v>236.21700000000001</v>
      </c>
      <c r="IH6" s="19">
        <v>232.33099999999999</v>
      </c>
      <c r="II6" s="19">
        <v>239.964</v>
      </c>
      <c r="IJ6" s="19">
        <v>256.274</v>
      </c>
      <c r="IK6" s="19">
        <v>257.46699999999998</v>
      </c>
      <c r="IL6" s="19">
        <v>267.42500000000001</v>
      </c>
      <c r="IM6" s="19">
        <v>282.49</v>
      </c>
      <c r="IN6" s="19">
        <v>322.11099999999999</v>
      </c>
      <c r="IO6" s="19">
        <v>326.262</v>
      </c>
      <c r="IP6" s="19">
        <v>326.35700000000003</v>
      </c>
      <c r="IQ6" s="19">
        <v>327.22300000000001</v>
      </c>
      <c r="IR6" s="19">
        <v>320.57499999999999</v>
      </c>
      <c r="IS6" s="19">
        <v>322.07499999999999</v>
      </c>
      <c r="IT6" s="19">
        <v>331.76900000000001</v>
      </c>
      <c r="IU6" s="19">
        <v>338.04899999999998</v>
      </c>
      <c r="IV6" s="19">
        <v>336.99900000000002</v>
      </c>
      <c r="IW6" s="19">
        <v>333.74599999999998</v>
      </c>
      <c r="IX6" s="19">
        <v>332.65800000000002</v>
      </c>
      <c r="IY6" s="19">
        <v>310.77800000000002</v>
      </c>
      <c r="IZ6" s="19">
        <v>320.02699999999999</v>
      </c>
      <c r="JA6" s="19">
        <v>327.44299999999998</v>
      </c>
      <c r="JB6" s="19">
        <v>330.06900000000002</v>
      </c>
      <c r="JC6" s="19">
        <v>341.89400000000001</v>
      </c>
      <c r="JD6" s="19">
        <v>360.738</v>
      </c>
      <c r="JE6" s="19">
        <v>376.79700000000003</v>
      </c>
      <c r="JF6" s="19">
        <v>372.79300000000001</v>
      </c>
      <c r="JG6" s="19">
        <v>366.125</v>
      </c>
      <c r="JH6" s="19">
        <v>373.15800000000002</v>
      </c>
      <c r="JI6" s="19">
        <v>371.09100000000001</v>
      </c>
      <c r="JJ6" s="19">
        <v>377.48399999999998</v>
      </c>
      <c r="JK6" s="19">
        <v>374.61900000000003</v>
      </c>
      <c r="JL6" s="19">
        <v>385.48099999999999</v>
      </c>
      <c r="JM6" s="19">
        <v>374.71300000000002</v>
      </c>
      <c r="JN6" s="19">
        <v>372.24400000000003</v>
      </c>
      <c r="JO6" s="19">
        <v>360.71199999999999</v>
      </c>
      <c r="JP6" s="19">
        <v>344.25900000000001</v>
      </c>
      <c r="JQ6" s="19">
        <v>341.14400000000001</v>
      </c>
      <c r="JR6" s="19">
        <v>341.52699999999999</v>
      </c>
      <c r="JS6" s="19">
        <v>336.26</v>
      </c>
      <c r="JT6" s="19">
        <v>318.35700000000003</v>
      </c>
      <c r="JU6" s="19">
        <v>307.76499999999999</v>
      </c>
      <c r="JV6" s="19">
        <v>316.83999999999997</v>
      </c>
      <c r="JW6" s="19">
        <v>305.93299999999999</v>
      </c>
      <c r="JX6" s="19">
        <v>278.048</v>
      </c>
      <c r="JY6" s="19">
        <v>268.77999999999997</v>
      </c>
      <c r="JZ6" s="19">
        <v>265.64400000000001</v>
      </c>
      <c r="KA6" s="19">
        <v>271.39400000000001</v>
      </c>
      <c r="KB6" s="19">
        <v>296.99099999999999</v>
      </c>
      <c r="KC6" s="19">
        <v>302.95999999999998</v>
      </c>
      <c r="KD6" s="19">
        <v>307.911</v>
      </c>
      <c r="KE6" s="19">
        <v>301.702</v>
      </c>
      <c r="KF6" s="19">
        <v>303.50599999999997</v>
      </c>
      <c r="KG6" s="19">
        <v>303.45</v>
      </c>
      <c r="KH6" s="19">
        <v>303.91399999999999</v>
      </c>
      <c r="KI6" s="19">
        <v>301.27999999999997</v>
      </c>
      <c r="KJ6" s="19">
        <v>305.91399999999999</v>
      </c>
      <c r="KK6" s="19">
        <v>306.81400000000002</v>
      </c>
      <c r="KL6" s="19">
        <v>312.39499999999998</v>
      </c>
      <c r="KM6" s="19">
        <v>318.142</v>
      </c>
      <c r="KN6" s="19">
        <v>321.16800000000001</v>
      </c>
      <c r="KO6" s="19">
        <v>316.68</v>
      </c>
      <c r="KP6" s="19">
        <v>313.52800000000002</v>
      </c>
      <c r="KQ6" s="19">
        <v>308.63900000000001</v>
      </c>
      <c r="KR6" s="19">
        <v>304.99900000000002</v>
      </c>
      <c r="KS6" s="19">
        <v>302.459</v>
      </c>
      <c r="KT6" s="19">
        <v>303.96899999999999</v>
      </c>
      <c r="KU6" s="19">
        <v>301.887</v>
      </c>
      <c r="KV6" s="19">
        <v>321.41800000000001</v>
      </c>
      <c r="KW6" s="19">
        <v>344.13499999999999</v>
      </c>
      <c r="KX6" s="19">
        <v>337.197</v>
      </c>
      <c r="KY6" s="19">
        <v>312.72800000000001</v>
      </c>
      <c r="KZ6" s="19">
        <v>301.17</v>
      </c>
      <c r="LA6" s="19">
        <v>294.76100000000002</v>
      </c>
      <c r="LB6" s="19">
        <v>300.69499999999999</v>
      </c>
      <c r="LC6" s="19">
        <v>312.45400000000001</v>
      </c>
      <c r="LD6" s="19">
        <v>256.30399999999997</v>
      </c>
      <c r="LE6" s="19">
        <v>261.74200000000002</v>
      </c>
      <c r="LF6" s="19">
        <v>264.82499999999999</v>
      </c>
      <c r="LG6" s="19">
        <v>262.036</v>
      </c>
      <c r="LH6" s="19">
        <v>265.02</v>
      </c>
      <c r="LI6" s="19">
        <v>271.77699999999999</v>
      </c>
      <c r="LJ6" s="19">
        <v>280.90199999999999</v>
      </c>
      <c r="LK6" s="19">
        <v>285.14100000000002</v>
      </c>
      <c r="LL6" s="19">
        <v>281.35899999999998</v>
      </c>
      <c r="LM6" s="19">
        <v>278.27699999999999</v>
      </c>
      <c r="LN6" s="19">
        <v>275.50099999999998</v>
      </c>
      <c r="LO6" s="19">
        <v>276.29199999999997</v>
      </c>
      <c r="LP6" s="19">
        <v>275.26</v>
      </c>
      <c r="LQ6" s="19">
        <v>269.97500000000002</v>
      </c>
      <c r="LR6" s="19">
        <v>275.82299999999998</v>
      </c>
      <c r="LS6" s="19">
        <v>285.108</v>
      </c>
      <c r="LT6" s="19">
        <v>296.29500000000002</v>
      </c>
      <c r="LU6" s="19">
        <v>301.01</v>
      </c>
      <c r="LV6" s="19">
        <v>298.73599999999999</v>
      </c>
      <c r="LW6" s="19">
        <v>298.40699999999998</v>
      </c>
      <c r="LX6" s="19">
        <v>298.41000000000003</v>
      </c>
      <c r="LY6" s="19">
        <v>302.05799999999999</v>
      </c>
      <c r="LZ6" s="19">
        <v>303.72300000000001</v>
      </c>
      <c r="MA6" s="19">
        <v>301.41500000000002</v>
      </c>
      <c r="MB6" s="19">
        <v>299.50299999999999</v>
      </c>
      <c r="MC6" s="19">
        <v>312.34199999999998</v>
      </c>
      <c r="MD6" s="19">
        <v>329.214</v>
      </c>
      <c r="ME6" s="19">
        <v>331.83499999999998</v>
      </c>
      <c r="MF6" s="19">
        <v>322.096</v>
      </c>
      <c r="MG6" s="19">
        <v>300.58600000000001</v>
      </c>
      <c r="MH6" s="19">
        <v>305.41199999999998</v>
      </c>
      <c r="MI6" s="19">
        <v>321.24200000000002</v>
      </c>
      <c r="MJ6" s="19">
        <v>321.084</v>
      </c>
      <c r="MK6" s="19">
        <v>327.09899999999999</v>
      </c>
      <c r="ML6" s="19">
        <v>340.017</v>
      </c>
      <c r="MM6" s="19">
        <v>338.637</v>
      </c>
      <c r="MN6" s="19">
        <v>326.73</v>
      </c>
      <c r="MO6" s="19">
        <v>322.70699999999999</v>
      </c>
      <c r="MP6" s="19">
        <v>324.02</v>
      </c>
      <c r="MQ6" s="19">
        <v>320.47399999999999</v>
      </c>
      <c r="MR6" s="19">
        <v>317.27800000000002</v>
      </c>
      <c r="MS6" s="19">
        <v>308.27699999999999</v>
      </c>
      <c r="MT6" s="19">
        <v>315.73399999999998</v>
      </c>
      <c r="MU6" s="19">
        <v>335.53</v>
      </c>
      <c r="MV6" s="19">
        <v>336.00200000000001</v>
      </c>
      <c r="MW6" s="19">
        <v>350.58800000000002</v>
      </c>
      <c r="MX6" s="19">
        <v>349.07600000000002</v>
      </c>
      <c r="MY6" s="19">
        <v>339.44499999999999</v>
      </c>
      <c r="MZ6" s="19">
        <v>345.72500000000002</v>
      </c>
      <c r="NA6" s="19">
        <v>338.81599999999997</v>
      </c>
      <c r="NB6" s="19">
        <v>380.04</v>
      </c>
      <c r="NC6" s="19">
        <v>399.95499999999998</v>
      </c>
      <c r="ND6" s="19">
        <v>415.86200000000002</v>
      </c>
      <c r="NE6" s="19">
        <v>422.38799999999998</v>
      </c>
      <c r="NF6" s="19">
        <v>392.20600000000002</v>
      </c>
      <c r="NG6" s="19">
        <v>375.99799999999999</v>
      </c>
      <c r="NH6" s="19">
        <v>375.94</v>
      </c>
      <c r="NI6" s="19">
        <v>375.815</v>
      </c>
      <c r="NJ6" s="19">
        <v>368.50599999999997</v>
      </c>
      <c r="NK6" s="19">
        <v>371.07</v>
      </c>
      <c r="NL6" s="19">
        <v>365.76600000000002</v>
      </c>
      <c r="NM6" s="19">
        <v>360.82499999999999</v>
      </c>
      <c r="NN6" s="19">
        <v>357.44299999999998</v>
      </c>
      <c r="NO6" s="19">
        <v>352.68599999999998</v>
      </c>
      <c r="NP6" s="19">
        <v>347.82</v>
      </c>
      <c r="NQ6" s="19">
        <v>349.14400000000001</v>
      </c>
      <c r="NR6" s="19">
        <v>375.29500000000002</v>
      </c>
      <c r="NS6" s="19">
        <v>401.61799999999999</v>
      </c>
      <c r="NT6" s="19">
        <v>413.85500000000002</v>
      </c>
      <c r="NU6" s="19">
        <v>414.01400000000001</v>
      </c>
      <c r="NV6" s="19">
        <v>420.43200000000002</v>
      </c>
      <c r="NW6" s="19">
        <v>397.77800000000002</v>
      </c>
      <c r="NX6" s="19">
        <v>381.78500000000003</v>
      </c>
      <c r="NY6" s="19">
        <v>370.40800000000002</v>
      </c>
      <c r="NZ6" s="19">
        <v>372.11700000000002</v>
      </c>
      <c r="OA6" s="19">
        <v>360.44799999999998</v>
      </c>
      <c r="OB6" s="19">
        <v>349.13099999999997</v>
      </c>
      <c r="OC6" s="19">
        <v>342.97399999999999</v>
      </c>
      <c r="OD6" s="19">
        <v>335.36799999999999</v>
      </c>
      <c r="OE6" s="19">
        <v>339.73700000000002</v>
      </c>
      <c r="OF6" s="19">
        <v>339.62599999999998</v>
      </c>
      <c r="OG6" s="19">
        <v>338.899</v>
      </c>
      <c r="OH6" s="19">
        <v>367.673</v>
      </c>
      <c r="OI6" s="19">
        <v>347.42500000000001</v>
      </c>
      <c r="OJ6" s="19">
        <v>339.91399999999999</v>
      </c>
      <c r="OK6" s="19">
        <v>327.28100000000001</v>
      </c>
      <c r="OL6" s="19">
        <v>308.04700000000003</v>
      </c>
      <c r="OM6" s="19">
        <v>293.30700000000002</v>
      </c>
      <c r="ON6" s="19">
        <v>289.447</v>
      </c>
      <c r="OO6" s="19">
        <v>286.81400000000002</v>
      </c>
      <c r="OP6" s="19">
        <v>279.53199999999998</v>
      </c>
      <c r="OQ6" s="19">
        <v>280.71499999999997</v>
      </c>
      <c r="OR6" s="19">
        <v>282.81099999999998</v>
      </c>
      <c r="OS6" s="19">
        <v>279.24099999999999</v>
      </c>
      <c r="OT6" s="19">
        <v>279.20299999999997</v>
      </c>
      <c r="OU6" s="19">
        <v>282.68400000000003</v>
      </c>
      <c r="OV6" s="19">
        <v>291.13400000000001</v>
      </c>
      <c r="OW6" s="19">
        <v>296.89699999999999</v>
      </c>
      <c r="OX6" s="19">
        <v>300.29300000000001</v>
      </c>
      <c r="OY6" s="19">
        <v>301.47899999999998</v>
      </c>
      <c r="OZ6" s="19">
        <v>295.88</v>
      </c>
      <c r="PA6" s="19">
        <v>294.012</v>
      </c>
      <c r="PB6" s="19">
        <v>284.69600000000003</v>
      </c>
      <c r="PC6" s="19">
        <v>255.745</v>
      </c>
      <c r="PD6" s="19">
        <v>256.90300000000002</v>
      </c>
      <c r="PE6" s="19">
        <v>254.453</v>
      </c>
      <c r="PF6" s="19">
        <v>251.20099999999999</v>
      </c>
      <c r="PG6" s="19">
        <v>253.72200000000001</v>
      </c>
      <c r="PH6" s="19">
        <v>253.328</v>
      </c>
      <c r="PI6" s="19">
        <v>251.66900000000001</v>
      </c>
      <c r="PJ6" s="19">
        <v>255.578</v>
      </c>
      <c r="PK6" s="19">
        <v>259.92</v>
      </c>
      <c r="PL6" s="19">
        <v>257.78899999999999</v>
      </c>
      <c r="PM6" s="19">
        <v>256.178</v>
      </c>
      <c r="PN6" s="19">
        <v>251.238</v>
      </c>
      <c r="PO6" s="19">
        <v>249.67400000000001</v>
      </c>
      <c r="PP6" s="19">
        <v>251.018</v>
      </c>
      <c r="PQ6" s="19">
        <v>255.29900000000001</v>
      </c>
      <c r="PR6" s="19">
        <v>253.81</v>
      </c>
      <c r="PS6" s="19">
        <v>254.91300000000001</v>
      </c>
      <c r="PT6" s="19">
        <v>251.20400000000001</v>
      </c>
      <c r="PU6" s="19">
        <v>252.36600000000001</v>
      </c>
      <c r="PV6" s="19">
        <v>252.18600000000001</v>
      </c>
      <c r="PW6" s="19">
        <v>253.15700000000001</v>
      </c>
      <c r="PX6" s="19">
        <v>254.422</v>
      </c>
      <c r="PY6" s="19">
        <v>254.27099999999999</v>
      </c>
      <c r="PZ6" s="19">
        <v>257.75200000000001</v>
      </c>
      <c r="QA6" s="19">
        <v>261.71600000000001</v>
      </c>
      <c r="QB6" s="19">
        <v>265.74599999999998</v>
      </c>
      <c r="QC6" s="19">
        <v>266.80900000000003</v>
      </c>
      <c r="QD6" s="19">
        <v>270.05700000000002</v>
      </c>
      <c r="QE6" s="19">
        <v>271.75099999999998</v>
      </c>
      <c r="QF6" s="19">
        <v>270.46199999999999</v>
      </c>
      <c r="QG6" s="19">
        <v>272.29599999999999</v>
      </c>
      <c r="QH6" s="19">
        <v>279.43200000000002</v>
      </c>
      <c r="QI6" s="19">
        <v>283.09699999999998</v>
      </c>
      <c r="QJ6" s="19">
        <v>281.10000000000002</v>
      </c>
      <c r="QK6" s="19">
        <v>275.00200000000001</v>
      </c>
      <c r="QL6" s="19">
        <v>274.28300000000002</v>
      </c>
      <c r="QM6" s="19">
        <v>272.06</v>
      </c>
      <c r="QN6" s="19">
        <v>268.35199999999998</v>
      </c>
      <c r="QO6" s="19">
        <v>265.30500000000001</v>
      </c>
      <c r="QP6" s="19">
        <v>267.08600000000001</v>
      </c>
      <c r="QQ6" s="19">
        <v>264.57100000000003</v>
      </c>
      <c r="QR6" s="19">
        <v>270.29500000000002</v>
      </c>
      <c r="QS6" s="19">
        <v>271.387</v>
      </c>
      <c r="QT6" s="19">
        <v>267.48099999999999</v>
      </c>
      <c r="QU6" s="19">
        <v>266.84399999999999</v>
      </c>
      <c r="QV6" s="19">
        <v>300.34800000000001</v>
      </c>
      <c r="QW6" s="19">
        <v>305.11700000000002</v>
      </c>
      <c r="QX6" s="19">
        <v>301.416</v>
      </c>
      <c r="QY6" s="19">
        <v>285.733</v>
      </c>
      <c r="QZ6" s="19">
        <v>280.61399999999998</v>
      </c>
      <c r="RA6" s="19">
        <v>267.815</v>
      </c>
      <c r="RB6" s="19">
        <v>222.94200000000001</v>
      </c>
      <c r="RC6" s="19">
        <v>213.01599999999999</v>
      </c>
      <c r="RD6" s="19">
        <v>210.22499999999999</v>
      </c>
      <c r="RE6" s="19">
        <v>210.40899999999999</v>
      </c>
      <c r="RF6" s="19">
        <v>213.39699999999999</v>
      </c>
      <c r="RG6" s="19">
        <v>212.41499999999999</v>
      </c>
      <c r="RH6" s="19">
        <v>208.816</v>
      </c>
      <c r="RI6" s="19">
        <v>196.49</v>
      </c>
      <c r="RJ6" s="19">
        <v>195.94900000000001</v>
      </c>
      <c r="RK6" s="19">
        <v>195.42099999999999</v>
      </c>
      <c r="RL6" s="19">
        <v>193.08199999999999</v>
      </c>
      <c r="RM6" s="19">
        <v>189.476</v>
      </c>
      <c r="RN6" s="19">
        <v>192.34899999999999</v>
      </c>
      <c r="RO6" s="19">
        <v>191.29400000000001</v>
      </c>
      <c r="RP6" s="19">
        <v>190.517</v>
      </c>
      <c r="RQ6" s="19">
        <v>192.35</v>
      </c>
      <c r="RR6" s="19">
        <v>193.51400000000001</v>
      </c>
      <c r="RS6" s="19">
        <v>193.78299999999999</v>
      </c>
      <c r="RT6" s="19">
        <v>192.607</v>
      </c>
      <c r="RU6" s="19">
        <v>191.37200000000001</v>
      </c>
      <c r="RV6" s="19">
        <v>193.68700000000001</v>
      </c>
      <c r="RW6" s="19">
        <v>194.751</v>
      </c>
      <c r="RX6" s="19">
        <v>195.559</v>
      </c>
      <c r="RY6" s="19">
        <v>190.959</v>
      </c>
      <c r="RZ6" s="19">
        <v>202.07499999999999</v>
      </c>
      <c r="SA6" s="19">
        <v>213.12700000000001</v>
      </c>
      <c r="SB6" s="19">
        <v>219.327</v>
      </c>
      <c r="SC6" s="19">
        <v>226.559</v>
      </c>
      <c r="SD6" s="19">
        <v>227.56700000000001</v>
      </c>
      <c r="SE6" s="19">
        <v>229.953</v>
      </c>
      <c r="SF6" s="19">
        <v>228.422</v>
      </c>
      <c r="SG6" s="19">
        <v>228.447</v>
      </c>
      <c r="SH6" s="19">
        <v>223.96100000000001</v>
      </c>
      <c r="SI6" s="19">
        <v>216.05500000000001</v>
      </c>
      <c r="SJ6" s="19">
        <v>214.93199999999999</v>
      </c>
      <c r="SK6" s="19">
        <v>205.279</v>
      </c>
      <c r="SL6" s="19">
        <v>201.011</v>
      </c>
      <c r="SM6" s="19">
        <v>198.571</v>
      </c>
      <c r="SN6" s="19">
        <v>202.203</v>
      </c>
      <c r="SO6" s="19">
        <v>204.065</v>
      </c>
      <c r="SP6" s="19">
        <v>200.15</v>
      </c>
      <c r="SQ6" s="19">
        <v>201.61699999999999</v>
      </c>
      <c r="SR6" s="19">
        <v>211.26</v>
      </c>
      <c r="SS6" s="19">
        <v>208.226</v>
      </c>
      <c r="ST6" s="19">
        <v>201.733</v>
      </c>
      <c r="SU6" s="19"/>
    </row>
    <row r="7" spans="2:515" s="2" customFormat="1" x14ac:dyDescent="0.25">
      <c r="B7" s="15" t="s">
        <v>788</v>
      </c>
      <c r="C7" s="2">
        <f>MATCH(B7,bbgWrksht!F:F,0)</f>
        <v>4</v>
      </c>
      <c r="D7" s="2" t="str" cm="1">
        <f t="array" ref="D7">INDEX(bbgWrksht!E:E,C7)</f>
        <v>AV915324 Corp</v>
      </c>
      <c r="F7" s="19">
        <f>_xll.BDH(D7,$B$3,"-2AY",,"Dates=H","Fill=C","Sort=R","Dir=H","cols=387;rows=1")</f>
        <v>272.53300000000002</v>
      </c>
      <c r="G7" s="19">
        <v>288.089</v>
      </c>
      <c r="H7" s="19">
        <v>332.66500000000002</v>
      </c>
      <c r="I7" s="19">
        <v>358.24799999999999</v>
      </c>
      <c r="J7" s="19">
        <v>387.72899999999998</v>
      </c>
      <c r="K7" s="19">
        <v>390.82299999999998</v>
      </c>
      <c r="L7" s="19">
        <v>390.72</v>
      </c>
      <c r="M7" s="19">
        <v>381.863</v>
      </c>
      <c r="N7" s="19">
        <v>382.92700000000002</v>
      </c>
      <c r="O7" s="19">
        <v>408.89800000000002</v>
      </c>
      <c r="P7" s="19">
        <v>443.06700000000001</v>
      </c>
      <c r="Q7" s="19">
        <v>428.108</v>
      </c>
      <c r="R7" s="19">
        <v>428.19900000000001</v>
      </c>
      <c r="S7" s="19">
        <v>430.90800000000002</v>
      </c>
      <c r="T7" s="19">
        <v>438.46600000000001</v>
      </c>
      <c r="U7" s="19">
        <v>444.75799999999998</v>
      </c>
      <c r="V7" s="19">
        <v>446.90499999999997</v>
      </c>
      <c r="W7" s="19">
        <v>446.75400000000002</v>
      </c>
      <c r="X7" s="19">
        <v>435.62700000000001</v>
      </c>
      <c r="Y7" s="19">
        <v>423.55500000000001</v>
      </c>
      <c r="Z7" s="19">
        <v>422.09899999999999</v>
      </c>
      <c r="AA7" s="19">
        <v>462.61099999999999</v>
      </c>
      <c r="AB7" s="19">
        <v>421.12799999999999</v>
      </c>
      <c r="AC7" s="19">
        <v>413.24799999999999</v>
      </c>
      <c r="AD7" s="19">
        <v>407.49700000000001</v>
      </c>
      <c r="AE7" s="19">
        <v>397.08499999999998</v>
      </c>
      <c r="AF7" s="19">
        <v>366.02499999999998</v>
      </c>
      <c r="AG7" s="19">
        <v>361.03500000000003</v>
      </c>
      <c r="AH7" s="19">
        <v>353.16399999999999</v>
      </c>
      <c r="AI7" s="19">
        <v>352.43</v>
      </c>
      <c r="AJ7" s="19">
        <v>362.95800000000003</v>
      </c>
      <c r="AK7" s="19">
        <v>369.28399999999999</v>
      </c>
      <c r="AL7" s="19">
        <v>376.83800000000002</v>
      </c>
      <c r="AM7" s="19">
        <v>376.45100000000002</v>
      </c>
      <c r="AN7" s="19">
        <v>369.75299999999999</v>
      </c>
      <c r="AO7" s="19">
        <v>369.68</v>
      </c>
      <c r="AP7" s="19">
        <v>368.71100000000001</v>
      </c>
      <c r="AQ7" s="19">
        <v>364.78300000000002</v>
      </c>
      <c r="AR7" s="19">
        <v>373.03300000000002</v>
      </c>
      <c r="AS7" s="19">
        <v>417.31700000000001</v>
      </c>
      <c r="AT7" s="19">
        <v>448.75400000000002</v>
      </c>
      <c r="AU7" s="19">
        <v>463.33800000000002</v>
      </c>
      <c r="AV7" s="19">
        <v>478.68299999999999</v>
      </c>
      <c r="AW7" s="19">
        <v>480.91699999999997</v>
      </c>
      <c r="AX7" s="19">
        <v>475.03399999999999</v>
      </c>
      <c r="AY7" s="19">
        <v>475.04700000000003</v>
      </c>
      <c r="AZ7" s="19">
        <v>471.57100000000003</v>
      </c>
      <c r="BA7" s="19">
        <v>469.02100000000002</v>
      </c>
      <c r="BB7" s="19">
        <v>465.70400000000001</v>
      </c>
      <c r="BC7" s="19">
        <v>465.714</v>
      </c>
      <c r="BD7" s="19">
        <v>456.649</v>
      </c>
      <c r="BE7" s="19">
        <v>475.65800000000002</v>
      </c>
      <c r="BF7" s="19">
        <v>478.35700000000003</v>
      </c>
      <c r="BG7" s="19">
        <v>467.96800000000002</v>
      </c>
      <c r="BH7" s="19">
        <v>470.44400000000002</v>
      </c>
      <c r="BI7" s="19">
        <v>473.96899999999999</v>
      </c>
      <c r="BJ7" s="19">
        <v>418.15100000000001</v>
      </c>
      <c r="BK7" s="19">
        <v>374.95600000000002</v>
      </c>
      <c r="BL7" s="19">
        <v>326.839</v>
      </c>
      <c r="BM7" s="19">
        <v>319.28100000000001</v>
      </c>
      <c r="BN7" s="19">
        <v>280.96699999999998</v>
      </c>
      <c r="BO7" s="19">
        <v>275.42200000000003</v>
      </c>
      <c r="BP7" s="19">
        <v>281.34399999999999</v>
      </c>
      <c r="BQ7" s="19">
        <v>228.50899999999999</v>
      </c>
      <c r="BR7" s="19">
        <v>211.333</v>
      </c>
      <c r="BS7" s="19">
        <v>204.57</v>
      </c>
      <c r="BT7" s="19">
        <v>207.86699999999999</v>
      </c>
      <c r="BU7" s="19">
        <v>215.197</v>
      </c>
      <c r="BV7" s="19">
        <v>209.846</v>
      </c>
      <c r="BW7" s="19">
        <v>192.637</v>
      </c>
      <c r="BX7" s="19">
        <v>180.64599999999999</v>
      </c>
      <c r="BY7" s="19">
        <v>175.38300000000001</v>
      </c>
      <c r="BZ7" s="19">
        <v>169.25399999999999</v>
      </c>
      <c r="CA7" s="19">
        <v>158.00800000000001</v>
      </c>
      <c r="CB7" s="19">
        <v>159.696</v>
      </c>
      <c r="CC7" s="19">
        <v>160.61500000000001</v>
      </c>
      <c r="CD7" s="19">
        <v>161.291</v>
      </c>
      <c r="CE7" s="19">
        <v>160.98699999999999</v>
      </c>
      <c r="CF7" s="19">
        <v>162.41</v>
      </c>
      <c r="CG7" s="19">
        <v>161.98599999999999</v>
      </c>
      <c r="CH7" s="19">
        <v>162.21</v>
      </c>
      <c r="CI7" s="19">
        <v>163.54300000000001</v>
      </c>
      <c r="CJ7" s="19">
        <v>165.59899999999999</v>
      </c>
      <c r="CK7" s="19">
        <v>162.08799999999999</v>
      </c>
      <c r="CL7" s="19">
        <v>159.75399999999999</v>
      </c>
      <c r="CM7" s="19">
        <v>163.06</v>
      </c>
      <c r="CN7" s="19">
        <v>167.86500000000001</v>
      </c>
      <c r="CO7" s="19">
        <v>173.99600000000001</v>
      </c>
      <c r="CP7" s="19">
        <v>173.898</v>
      </c>
      <c r="CQ7" s="19">
        <v>169.4</v>
      </c>
      <c r="CR7" s="19">
        <v>161.58600000000001</v>
      </c>
      <c r="CS7" s="19">
        <v>159.31100000000001</v>
      </c>
      <c r="CT7" s="19">
        <v>160.43600000000001</v>
      </c>
      <c r="CU7" s="19">
        <v>149.458</v>
      </c>
      <c r="CV7" s="19">
        <v>146.20099999999999</v>
      </c>
      <c r="CW7" s="19">
        <v>141.77600000000001</v>
      </c>
      <c r="CX7" s="19">
        <v>141.73400000000001</v>
      </c>
      <c r="CY7" s="19">
        <v>139.84</v>
      </c>
      <c r="CZ7" s="19">
        <v>141.11799999999999</v>
      </c>
      <c r="DA7" s="19">
        <v>144.80500000000001</v>
      </c>
      <c r="DB7" s="19">
        <v>144.72300000000001</v>
      </c>
      <c r="DC7" s="19">
        <v>142.57300000000001</v>
      </c>
      <c r="DD7" s="19">
        <v>144.52799999999999</v>
      </c>
      <c r="DE7" s="19">
        <v>146.70500000000001</v>
      </c>
      <c r="DF7" s="19">
        <v>146.31100000000001</v>
      </c>
      <c r="DG7" s="19">
        <v>152.393</v>
      </c>
      <c r="DH7" s="19">
        <v>152.38200000000001</v>
      </c>
      <c r="DI7" s="19">
        <v>151.35</v>
      </c>
      <c r="DJ7" s="19">
        <v>150.517</v>
      </c>
      <c r="DK7" s="19">
        <v>147.96100000000001</v>
      </c>
      <c r="DL7" s="19">
        <v>143.53100000000001</v>
      </c>
      <c r="DM7" s="19">
        <v>145.16800000000001</v>
      </c>
      <c r="DN7" s="19">
        <v>147.33500000000001</v>
      </c>
      <c r="DO7" s="19">
        <v>146.767</v>
      </c>
      <c r="DP7" s="19">
        <v>148.38399999999999</v>
      </c>
      <c r="DQ7" s="19">
        <v>152.97</v>
      </c>
      <c r="DR7" s="19">
        <v>152.73699999999999</v>
      </c>
      <c r="DS7" s="19">
        <v>154.583</v>
      </c>
      <c r="DT7" s="19">
        <v>157.65799999999999</v>
      </c>
      <c r="DU7" s="19">
        <v>159.34800000000001</v>
      </c>
      <c r="DV7" s="19">
        <v>158.37</v>
      </c>
      <c r="DW7" s="19">
        <v>166.32</v>
      </c>
      <c r="DX7" s="19">
        <v>170.23599999999999</v>
      </c>
      <c r="DY7" s="19">
        <v>169.04300000000001</v>
      </c>
      <c r="DZ7" s="19">
        <v>170.27600000000001</v>
      </c>
      <c r="EA7" s="19">
        <v>174.96899999999999</v>
      </c>
      <c r="EB7" s="19">
        <v>180.523</v>
      </c>
      <c r="EC7" s="19">
        <v>187.322</v>
      </c>
      <c r="ED7" s="19">
        <v>190.179</v>
      </c>
      <c r="EE7" s="19">
        <v>186.52799999999999</v>
      </c>
      <c r="EF7" s="19">
        <v>189.63300000000001</v>
      </c>
      <c r="EG7" s="19">
        <v>193.19200000000001</v>
      </c>
      <c r="EH7" s="19">
        <v>193.56899999999999</v>
      </c>
      <c r="EI7" s="19">
        <v>194.58</v>
      </c>
      <c r="EJ7" s="19">
        <v>198.75700000000001</v>
      </c>
      <c r="EK7" s="19">
        <v>204.405</v>
      </c>
      <c r="EL7" s="19">
        <v>204.023</v>
      </c>
      <c r="EM7" s="19">
        <v>205.29400000000001</v>
      </c>
      <c r="EN7" s="19">
        <v>196.72900000000001</v>
      </c>
      <c r="EO7" s="19">
        <v>194.45099999999999</v>
      </c>
      <c r="EP7" s="19">
        <v>194</v>
      </c>
      <c r="EQ7" s="19">
        <v>193.40899999999999</v>
      </c>
      <c r="ER7" s="19">
        <v>191.23699999999999</v>
      </c>
      <c r="ES7" s="19">
        <v>186.41800000000001</v>
      </c>
      <c r="ET7" s="19">
        <v>186.21</v>
      </c>
      <c r="EU7" s="19">
        <v>186.29300000000001</v>
      </c>
      <c r="EV7" s="19">
        <v>179.64699999999999</v>
      </c>
      <c r="EW7" s="19">
        <v>178.91800000000001</v>
      </c>
      <c r="EX7" s="19">
        <v>178.10400000000001</v>
      </c>
      <c r="EY7" s="19">
        <v>183.37799999999999</v>
      </c>
      <c r="EZ7" s="19">
        <v>189.51300000000001</v>
      </c>
      <c r="FA7" s="19">
        <v>191.15100000000001</v>
      </c>
      <c r="FB7" s="19">
        <v>186.86</v>
      </c>
      <c r="FC7" s="19">
        <v>185.72800000000001</v>
      </c>
      <c r="FD7" s="19">
        <v>181.108</v>
      </c>
      <c r="FE7" s="19">
        <v>183.34700000000001</v>
      </c>
      <c r="FF7" s="19">
        <v>185.13200000000001</v>
      </c>
      <c r="FG7" s="19">
        <v>186.65799999999999</v>
      </c>
      <c r="FH7" s="19">
        <v>186.56100000000001</v>
      </c>
      <c r="FI7" s="19">
        <v>188.57499999999999</v>
      </c>
      <c r="FJ7" s="19">
        <v>190.50399999999999</v>
      </c>
      <c r="FK7" s="19">
        <v>194.173</v>
      </c>
      <c r="FL7" s="19">
        <v>196.29300000000001</v>
      </c>
      <c r="FM7" s="19">
        <v>199.31700000000001</v>
      </c>
      <c r="FN7" s="19">
        <v>203.24299999999999</v>
      </c>
      <c r="FO7" s="19">
        <v>203.82400000000001</v>
      </c>
      <c r="FP7" s="19">
        <v>208.15100000000001</v>
      </c>
      <c r="FQ7" s="19">
        <v>213.28800000000001</v>
      </c>
      <c r="FR7" s="19">
        <v>214.11</v>
      </c>
      <c r="FS7" s="19">
        <v>211.07</v>
      </c>
      <c r="FT7" s="19">
        <v>210.04</v>
      </c>
      <c r="FU7" s="19">
        <v>211.96</v>
      </c>
      <c r="FV7" s="19">
        <v>206.38399999999999</v>
      </c>
      <c r="FW7" s="19">
        <v>203.946</v>
      </c>
      <c r="FX7" s="19">
        <v>205.833</v>
      </c>
      <c r="FY7" s="19">
        <v>206.816</v>
      </c>
      <c r="FZ7" s="19">
        <v>207.71199999999999</v>
      </c>
      <c r="GA7" s="19">
        <v>208.89</v>
      </c>
      <c r="GB7" s="19">
        <v>205.83699999999999</v>
      </c>
      <c r="GC7" s="19">
        <v>205.43299999999999</v>
      </c>
      <c r="GD7" s="19">
        <v>200.94</v>
      </c>
      <c r="GE7" s="19">
        <v>205.749</v>
      </c>
      <c r="GF7" s="19">
        <v>204.62799999999999</v>
      </c>
      <c r="GG7" s="19">
        <v>200.28200000000001</v>
      </c>
      <c r="GH7" s="19">
        <v>196.06200000000001</v>
      </c>
      <c r="GI7" s="19">
        <v>193.381</v>
      </c>
      <c r="GJ7" s="19">
        <v>195.02500000000001</v>
      </c>
      <c r="GK7" s="19">
        <v>214.56899999999999</v>
      </c>
      <c r="GL7" s="19">
        <v>214.40100000000001</v>
      </c>
      <c r="GM7" s="19">
        <v>212.59200000000001</v>
      </c>
      <c r="GN7" s="19">
        <v>211.68100000000001</v>
      </c>
      <c r="GO7" s="19">
        <v>208.613</v>
      </c>
      <c r="GP7" s="19">
        <v>215.48400000000001</v>
      </c>
      <c r="GQ7" s="19">
        <v>217.83600000000001</v>
      </c>
      <c r="GR7" s="19">
        <v>213.65899999999999</v>
      </c>
      <c r="GS7" s="19">
        <v>213.16200000000001</v>
      </c>
      <c r="GT7" s="19">
        <v>213.673</v>
      </c>
      <c r="GU7" s="19">
        <v>214.62100000000001</v>
      </c>
      <c r="GV7" s="19">
        <v>213.816</v>
      </c>
      <c r="GW7" s="19">
        <v>209.345</v>
      </c>
      <c r="GX7" s="19">
        <v>211.47800000000001</v>
      </c>
      <c r="GY7" s="19">
        <v>210.72900000000001</v>
      </c>
      <c r="GZ7" s="19">
        <v>219.565</v>
      </c>
      <c r="HA7" s="19">
        <v>228.696</v>
      </c>
      <c r="HB7" s="19">
        <v>231.79</v>
      </c>
      <c r="HC7" s="19">
        <v>244.512</v>
      </c>
      <c r="HD7" s="19">
        <v>251.62100000000001</v>
      </c>
      <c r="HE7" s="19">
        <v>237.25899999999999</v>
      </c>
      <c r="HF7" s="19">
        <v>230.94900000000001</v>
      </c>
      <c r="HG7" s="19">
        <v>224.697</v>
      </c>
      <c r="HH7" s="19">
        <v>223.47300000000001</v>
      </c>
      <c r="HI7" s="19">
        <v>223.26300000000001</v>
      </c>
      <c r="HJ7" s="19">
        <v>226.69900000000001</v>
      </c>
      <c r="HK7" s="19">
        <v>222.22</v>
      </c>
      <c r="HL7" s="19">
        <v>227.59899999999999</v>
      </c>
      <c r="HM7" s="19">
        <v>216.23400000000001</v>
      </c>
      <c r="HN7" s="19">
        <v>202.87799999999999</v>
      </c>
      <c r="HO7" s="19">
        <v>200.84899999999999</v>
      </c>
      <c r="HP7" s="19">
        <v>199.458</v>
      </c>
      <c r="HQ7" s="19">
        <v>190.16300000000001</v>
      </c>
      <c r="HR7" s="19">
        <v>184.14699999999999</v>
      </c>
      <c r="HS7" s="19">
        <v>182.69</v>
      </c>
      <c r="HT7" s="19">
        <v>196.761</v>
      </c>
      <c r="HU7" s="19">
        <v>200.02699999999999</v>
      </c>
      <c r="HV7" s="19">
        <v>204.59399999999999</v>
      </c>
      <c r="HW7" s="19">
        <v>202.53399999999999</v>
      </c>
      <c r="HX7" s="19">
        <v>204.41900000000001</v>
      </c>
      <c r="HY7" s="19">
        <v>197.179</v>
      </c>
      <c r="HZ7" s="19">
        <v>193.43600000000001</v>
      </c>
      <c r="IA7" s="19">
        <v>193.10499999999999</v>
      </c>
      <c r="IB7" s="19">
        <v>192.291</v>
      </c>
      <c r="IC7" s="19">
        <v>192.499</v>
      </c>
      <c r="ID7" s="19">
        <v>205.18299999999999</v>
      </c>
      <c r="IE7" s="19">
        <v>208.72800000000001</v>
      </c>
      <c r="IF7" s="19">
        <v>195.33</v>
      </c>
      <c r="IG7" s="19">
        <v>191.839</v>
      </c>
      <c r="IH7" s="19">
        <v>191.44900000000001</v>
      </c>
      <c r="II7" s="19">
        <v>195.191</v>
      </c>
      <c r="IJ7" s="19">
        <v>205.66900000000001</v>
      </c>
      <c r="IK7" s="19">
        <v>209.06700000000001</v>
      </c>
      <c r="IL7" s="19">
        <v>219.88900000000001</v>
      </c>
      <c r="IM7" s="19">
        <v>226.03200000000001</v>
      </c>
      <c r="IN7" s="19">
        <v>227.678</v>
      </c>
      <c r="IO7" s="19">
        <v>227.71600000000001</v>
      </c>
      <c r="IP7" s="19">
        <v>229.41200000000001</v>
      </c>
      <c r="IQ7" s="19">
        <v>229.52500000000001</v>
      </c>
      <c r="IR7" s="19">
        <v>230.17500000000001</v>
      </c>
      <c r="IS7" s="19">
        <v>238.05</v>
      </c>
      <c r="IT7" s="19">
        <v>242.43299999999999</v>
      </c>
      <c r="IU7" s="19">
        <v>259.82600000000002</v>
      </c>
      <c r="IV7" s="19">
        <v>252.602</v>
      </c>
      <c r="IW7" s="19">
        <v>252.56200000000001</v>
      </c>
      <c r="IX7" s="19">
        <v>251.86799999999999</v>
      </c>
      <c r="IY7" s="19">
        <v>247.405</v>
      </c>
      <c r="IZ7" s="19">
        <v>255.55500000000001</v>
      </c>
      <c r="JA7" s="19">
        <v>265.44200000000001</v>
      </c>
      <c r="JB7" s="19">
        <v>269.39100000000002</v>
      </c>
      <c r="JC7" s="19">
        <v>274.56599999999997</v>
      </c>
      <c r="JD7" s="19">
        <v>287.017</v>
      </c>
      <c r="JE7" s="19">
        <v>296.351</v>
      </c>
      <c r="JF7" s="19">
        <v>293.09800000000001</v>
      </c>
      <c r="JG7" s="19">
        <v>282.81</v>
      </c>
      <c r="JH7" s="19">
        <v>284.98700000000002</v>
      </c>
      <c r="JI7" s="19">
        <v>283.18299999999999</v>
      </c>
      <c r="JJ7" s="19">
        <v>283.78899999999999</v>
      </c>
      <c r="JK7" s="19">
        <v>283.05700000000002</v>
      </c>
      <c r="JL7" s="19">
        <v>284.85500000000002</v>
      </c>
      <c r="JM7" s="19">
        <v>273.96899999999999</v>
      </c>
      <c r="JN7" s="19">
        <v>268.28699999999998</v>
      </c>
      <c r="JO7" s="19">
        <v>268.00900000000001</v>
      </c>
      <c r="JP7" s="19">
        <v>268.39699999999999</v>
      </c>
      <c r="JQ7" s="19">
        <v>267.12700000000001</v>
      </c>
      <c r="JR7" s="19">
        <v>280.09100000000001</v>
      </c>
      <c r="JS7" s="19">
        <v>279.95600000000002</v>
      </c>
      <c r="JT7" s="19">
        <v>279.87400000000002</v>
      </c>
      <c r="JU7" s="19">
        <v>274.18900000000002</v>
      </c>
      <c r="JV7" s="19">
        <v>278.637</v>
      </c>
      <c r="JW7" s="19">
        <v>250.797</v>
      </c>
      <c r="JX7" s="19">
        <v>238.69499999999999</v>
      </c>
      <c r="JY7" s="19">
        <v>228.21799999999999</v>
      </c>
      <c r="JZ7" s="19">
        <v>225.05500000000001</v>
      </c>
      <c r="KA7" s="19">
        <v>222.97800000000001</v>
      </c>
      <c r="KB7" s="19">
        <v>225.86600000000001</v>
      </c>
      <c r="KC7" s="19">
        <v>226.56800000000001</v>
      </c>
      <c r="KD7" s="19">
        <v>228.797</v>
      </c>
      <c r="KE7" s="19">
        <v>226.82599999999999</v>
      </c>
      <c r="KF7" s="19">
        <v>225.114</v>
      </c>
      <c r="KG7" s="19">
        <v>221.92400000000001</v>
      </c>
      <c r="KH7" s="19">
        <v>226.268</v>
      </c>
      <c r="KI7" s="19">
        <v>235.875</v>
      </c>
      <c r="KJ7" s="19">
        <v>233.49600000000001</v>
      </c>
      <c r="KK7" s="19">
        <v>231.35599999999999</v>
      </c>
      <c r="KL7" s="19">
        <v>238.32400000000001</v>
      </c>
      <c r="KM7" s="19">
        <v>245.79900000000001</v>
      </c>
      <c r="KN7" s="19">
        <v>248.66800000000001</v>
      </c>
      <c r="KO7" s="19">
        <v>247.9</v>
      </c>
      <c r="KP7" s="19">
        <v>247.99</v>
      </c>
      <c r="KQ7" s="19">
        <v>244.50399999999999</v>
      </c>
      <c r="KR7" s="19">
        <v>241.857</v>
      </c>
      <c r="KS7" s="19">
        <v>239.31299999999999</v>
      </c>
      <c r="KT7" s="19">
        <v>241.92099999999999</v>
      </c>
      <c r="KU7" s="19">
        <v>245.149</v>
      </c>
      <c r="KV7" s="19">
        <v>261.947</v>
      </c>
      <c r="KW7" s="19">
        <v>265.73200000000003</v>
      </c>
      <c r="KX7" s="19">
        <v>272.13200000000001</v>
      </c>
      <c r="KY7" s="19">
        <v>272.68599999999998</v>
      </c>
      <c r="KZ7" s="19">
        <v>279.21600000000001</v>
      </c>
      <c r="LA7" s="19">
        <v>276.81900000000002</v>
      </c>
      <c r="LB7" s="19">
        <v>276.58100000000002</v>
      </c>
      <c r="LC7" s="19">
        <v>271.68299999999999</v>
      </c>
      <c r="LD7" s="19">
        <v>269.47500000000002</v>
      </c>
      <c r="LE7" s="19">
        <v>277.44900000000001</v>
      </c>
      <c r="LF7" s="19">
        <v>283.53100000000001</v>
      </c>
      <c r="LG7" s="19">
        <v>280.97300000000001</v>
      </c>
      <c r="LH7" s="19">
        <v>285.28899999999999</v>
      </c>
      <c r="LI7" s="19">
        <v>293.71699999999998</v>
      </c>
      <c r="LJ7" s="19">
        <v>300.61700000000002</v>
      </c>
      <c r="LK7" s="19">
        <v>307.93099999999998</v>
      </c>
      <c r="LL7" s="19">
        <v>304.101</v>
      </c>
      <c r="LM7" s="19">
        <v>294.53399999999999</v>
      </c>
      <c r="LN7" s="19">
        <v>287.81099999999998</v>
      </c>
      <c r="LO7" s="19">
        <v>288.76</v>
      </c>
      <c r="LP7" s="19">
        <v>284.81799999999998</v>
      </c>
      <c r="LQ7" s="19">
        <v>283.00200000000001</v>
      </c>
      <c r="LR7" s="19">
        <v>285.98599999999999</v>
      </c>
      <c r="LS7" s="19">
        <v>298.64499999999998</v>
      </c>
      <c r="LT7" s="19">
        <v>302.81599999999997</v>
      </c>
      <c r="LU7" s="19">
        <v>306.733</v>
      </c>
      <c r="LV7" s="19">
        <v>305.745</v>
      </c>
      <c r="LW7" s="19">
        <v>306.68799999999999</v>
      </c>
      <c r="LX7" s="19">
        <v>306.82499999999999</v>
      </c>
      <c r="LY7" s="19">
        <v>311.28500000000003</v>
      </c>
      <c r="LZ7" s="19">
        <v>313.822</v>
      </c>
      <c r="MA7" s="19">
        <v>312.23599999999999</v>
      </c>
      <c r="MB7" s="19">
        <v>311.31599999999997</v>
      </c>
      <c r="MC7" s="19">
        <v>322.34699999999998</v>
      </c>
      <c r="MD7" s="19">
        <v>335.71699999999998</v>
      </c>
      <c r="ME7" s="19">
        <v>336.18700000000001</v>
      </c>
      <c r="MF7" s="19">
        <v>334.82400000000001</v>
      </c>
      <c r="MG7" s="19">
        <v>323.77499999999998</v>
      </c>
      <c r="MH7" s="19">
        <v>329.62799999999999</v>
      </c>
      <c r="MI7" s="19">
        <v>338.94400000000002</v>
      </c>
      <c r="MJ7" s="19">
        <v>340.625</v>
      </c>
      <c r="MK7" s="19">
        <v>344.34800000000001</v>
      </c>
      <c r="ML7" s="19">
        <v>364.75099999999998</v>
      </c>
      <c r="MM7" s="19">
        <v>367.46300000000002</v>
      </c>
      <c r="MN7" s="19">
        <v>365.89299999999997</v>
      </c>
      <c r="MO7" s="19">
        <v>364.76100000000002</v>
      </c>
      <c r="MP7" s="19">
        <v>367.94</v>
      </c>
      <c r="MQ7" s="19">
        <v>364.76499999999999</v>
      </c>
      <c r="MR7" s="19">
        <v>360.13200000000001</v>
      </c>
      <c r="MS7" s="19">
        <v>352.53</v>
      </c>
      <c r="MT7" s="19">
        <v>352.27800000000002</v>
      </c>
      <c r="MU7" s="19">
        <v>358.46300000000002</v>
      </c>
      <c r="MV7" s="19">
        <v>360.95800000000003</v>
      </c>
      <c r="MW7" s="19">
        <v>369.78500000000003</v>
      </c>
      <c r="MX7" s="19">
        <v>366.16500000000002</v>
      </c>
      <c r="MY7" s="19">
        <v>358.47399999999999</v>
      </c>
      <c r="MZ7" s="19">
        <v>363.91199999999998</v>
      </c>
      <c r="NA7" s="19">
        <v>359.959</v>
      </c>
      <c r="NB7" s="19">
        <v>381.34100000000001</v>
      </c>
      <c r="NC7" s="19">
        <v>405.08499999999998</v>
      </c>
      <c r="ND7" s="19">
        <v>413.55399999999997</v>
      </c>
      <c r="NE7" s="19">
        <v>417.65300000000002</v>
      </c>
      <c r="NF7" s="19">
        <v>410.91899999999998</v>
      </c>
      <c r="NG7" s="19">
        <v>402.19200000000001</v>
      </c>
      <c r="NH7" s="19">
        <v>402.435</v>
      </c>
      <c r="NI7" s="19">
        <v>401.42700000000002</v>
      </c>
      <c r="NJ7" s="19">
        <v>397.34199999999998</v>
      </c>
      <c r="NK7" s="19">
        <v>399.78800000000001</v>
      </c>
      <c r="NL7" s="19">
        <v>400.101</v>
      </c>
      <c r="NM7" s="19">
        <v>399.363</v>
      </c>
      <c r="NN7" s="19">
        <v>396.61</v>
      </c>
      <c r="NO7" s="19">
        <v>393.16399999999999</v>
      </c>
      <c r="NP7" s="19">
        <v>393.9</v>
      </c>
      <c r="NQ7" s="19">
        <v>388.80799999999999</v>
      </c>
      <c r="NR7" s="19">
        <v>395.08100000000002</v>
      </c>
      <c r="NS7" s="19">
        <v>401.93900000000002</v>
      </c>
      <c r="NT7" s="19">
        <v>403.95699999999999</v>
      </c>
      <c r="NU7" s="19">
        <v>400.52100000000002</v>
      </c>
      <c r="NV7" s="19">
        <v>401.55500000000001</v>
      </c>
      <c r="NW7" s="19">
        <v>397.73099999999999</v>
      </c>
      <c r="NX7" s="19">
        <v>397.75400000000002</v>
      </c>
      <c r="NY7" s="19">
        <v>393.71100000000001</v>
      </c>
      <c r="NZ7" s="19">
        <v>399.14100000000002</v>
      </c>
      <c r="OA7" s="19">
        <v>397.005</v>
      </c>
      <c r="OB7" s="19">
        <v>393.43099999999998</v>
      </c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</row>
    <row r="8" spans="2:515" s="2" customFormat="1" x14ac:dyDescent="0.25">
      <c r="B8" s="15" t="s">
        <v>514</v>
      </c>
      <c r="C8" s="2">
        <f>MATCH(B8,bbgWrksht!F:F,0)</f>
        <v>3</v>
      </c>
      <c r="D8" s="2" t="str" cm="1">
        <f t="array" ref="D8">INDEX(bbgWrksht!E:E,C8)</f>
        <v>EJ917655 Corp</v>
      </c>
      <c r="F8" s="19">
        <f>_xll.BDH(D8,$B$3,"-2AY",,"Dates=H","Fill=C","Sort=R","Dir=H","cols=509;rows=1")</f>
        <v>249.23500000000001</v>
      </c>
      <c r="G8" s="19">
        <v>267.68299999999999</v>
      </c>
      <c r="H8" s="19">
        <v>320.36700000000002</v>
      </c>
      <c r="I8" s="19">
        <v>347.51499999999999</v>
      </c>
      <c r="J8" s="19">
        <v>374.91899999999998</v>
      </c>
      <c r="K8" s="19">
        <v>376.02499999999998</v>
      </c>
      <c r="L8" s="19">
        <v>373.37099999999998</v>
      </c>
      <c r="M8" s="19">
        <v>367.89699999999999</v>
      </c>
      <c r="N8" s="19">
        <v>369.18400000000003</v>
      </c>
      <c r="O8" s="19">
        <v>391.53399999999999</v>
      </c>
      <c r="P8" s="19">
        <v>404.92500000000001</v>
      </c>
      <c r="Q8" s="19">
        <v>409.77699999999999</v>
      </c>
      <c r="R8" s="19">
        <v>413.49599999999998</v>
      </c>
      <c r="S8" s="19">
        <v>417.00700000000001</v>
      </c>
      <c r="T8" s="19">
        <v>429.20699999999999</v>
      </c>
      <c r="U8" s="19">
        <v>435.20800000000003</v>
      </c>
      <c r="V8" s="19">
        <v>437.22500000000002</v>
      </c>
      <c r="W8" s="19">
        <v>437.59100000000001</v>
      </c>
      <c r="X8" s="19">
        <v>429.14</v>
      </c>
      <c r="Y8" s="19">
        <v>418.51499999999999</v>
      </c>
      <c r="Z8" s="19">
        <v>417.024</v>
      </c>
      <c r="AA8" s="19">
        <v>409.85399999999998</v>
      </c>
      <c r="AB8" s="19">
        <v>414.72899999999998</v>
      </c>
      <c r="AC8" s="19">
        <v>404.98899999999998</v>
      </c>
      <c r="AD8" s="19">
        <v>398.887</v>
      </c>
      <c r="AE8" s="19">
        <v>391.10500000000002</v>
      </c>
      <c r="AF8" s="19">
        <v>360.18099999999998</v>
      </c>
      <c r="AG8" s="19">
        <v>351.70800000000003</v>
      </c>
      <c r="AH8" s="19">
        <v>339.61200000000002</v>
      </c>
      <c r="AI8" s="19">
        <v>337.48099999999999</v>
      </c>
      <c r="AJ8" s="19">
        <v>347.089</v>
      </c>
      <c r="AK8" s="19">
        <v>350.63299999999998</v>
      </c>
      <c r="AL8" s="19">
        <v>360.53199999999998</v>
      </c>
      <c r="AM8" s="19">
        <v>357.90600000000001</v>
      </c>
      <c r="AN8" s="19">
        <v>351.49700000000001</v>
      </c>
      <c r="AO8" s="19">
        <v>352.791</v>
      </c>
      <c r="AP8" s="19">
        <v>350.94099999999997</v>
      </c>
      <c r="AQ8" s="19">
        <v>345.21</v>
      </c>
      <c r="AR8" s="19">
        <v>359.71</v>
      </c>
      <c r="AS8" s="19">
        <v>405.97199999999998</v>
      </c>
      <c r="AT8" s="19">
        <v>439.505</v>
      </c>
      <c r="AU8" s="19">
        <v>460.64800000000002</v>
      </c>
      <c r="AV8" s="19">
        <v>474.916</v>
      </c>
      <c r="AW8" s="19">
        <v>474.63099999999997</v>
      </c>
      <c r="AX8" s="19">
        <v>468.10399999999998</v>
      </c>
      <c r="AY8" s="19">
        <v>459.35599999999999</v>
      </c>
      <c r="AZ8" s="19">
        <v>451.05200000000002</v>
      </c>
      <c r="BA8" s="19">
        <v>453.70299999999997</v>
      </c>
      <c r="BB8" s="19">
        <v>443.66399999999999</v>
      </c>
      <c r="BC8" s="19">
        <v>439.065</v>
      </c>
      <c r="BD8" s="19">
        <v>429.00200000000001</v>
      </c>
      <c r="BE8" s="19">
        <v>434.387</v>
      </c>
      <c r="BF8" s="19">
        <v>441.19099999999997</v>
      </c>
      <c r="BG8" s="19">
        <v>427.84899999999999</v>
      </c>
      <c r="BH8" s="19">
        <v>428.90199999999999</v>
      </c>
      <c r="BI8" s="19">
        <v>434.56799999999998</v>
      </c>
      <c r="BJ8" s="19">
        <v>398.97</v>
      </c>
      <c r="BK8" s="19">
        <v>368.666</v>
      </c>
      <c r="BL8" s="19">
        <v>327.22899999999998</v>
      </c>
      <c r="BM8" s="19">
        <v>324.33100000000002</v>
      </c>
      <c r="BN8" s="19">
        <v>284.16800000000001</v>
      </c>
      <c r="BO8" s="19">
        <v>273.52100000000002</v>
      </c>
      <c r="BP8" s="19">
        <v>281.72800000000001</v>
      </c>
      <c r="BQ8" s="19">
        <v>229.43899999999999</v>
      </c>
      <c r="BR8" s="19">
        <v>212.47200000000001</v>
      </c>
      <c r="BS8" s="19">
        <v>207.357</v>
      </c>
      <c r="BT8" s="19">
        <v>212.52</v>
      </c>
      <c r="BU8" s="19">
        <v>215.655</v>
      </c>
      <c r="BV8" s="19">
        <v>211.53700000000001</v>
      </c>
      <c r="BW8" s="19">
        <v>191.864</v>
      </c>
      <c r="BX8" s="19">
        <v>178.607</v>
      </c>
      <c r="BY8" s="19">
        <v>174.72200000000001</v>
      </c>
      <c r="BZ8" s="19">
        <v>165.965</v>
      </c>
      <c r="CA8" s="19">
        <v>156.202</v>
      </c>
      <c r="CB8" s="19">
        <v>158.31899999999999</v>
      </c>
      <c r="CC8" s="19">
        <v>158.964</v>
      </c>
      <c r="CD8" s="19">
        <v>159.601</v>
      </c>
      <c r="CE8" s="19">
        <v>158.928</v>
      </c>
      <c r="CF8" s="19">
        <v>161.48599999999999</v>
      </c>
      <c r="CG8" s="19">
        <v>163.40299999999999</v>
      </c>
      <c r="CH8" s="19">
        <v>163.40600000000001</v>
      </c>
      <c r="CI8" s="19">
        <v>164.21100000000001</v>
      </c>
      <c r="CJ8" s="19">
        <v>166.30600000000001</v>
      </c>
      <c r="CK8" s="19">
        <v>165.828</v>
      </c>
      <c r="CL8" s="19">
        <v>163.25899999999999</v>
      </c>
      <c r="CM8" s="19">
        <v>165.06200000000001</v>
      </c>
      <c r="CN8" s="19">
        <v>168.91900000000001</v>
      </c>
      <c r="CO8" s="19">
        <v>173.63300000000001</v>
      </c>
      <c r="CP8" s="19">
        <v>173.93</v>
      </c>
      <c r="CQ8" s="19">
        <v>167.30199999999999</v>
      </c>
      <c r="CR8" s="19">
        <v>160.917</v>
      </c>
      <c r="CS8" s="19">
        <v>159.6</v>
      </c>
      <c r="CT8" s="19">
        <v>160.505</v>
      </c>
      <c r="CU8" s="19">
        <v>152.43700000000001</v>
      </c>
      <c r="CV8" s="19">
        <v>149.07</v>
      </c>
      <c r="CW8" s="19">
        <v>145.29</v>
      </c>
      <c r="CX8" s="19">
        <v>144.149</v>
      </c>
      <c r="CY8" s="19">
        <v>142.09899999999999</v>
      </c>
      <c r="CZ8" s="19">
        <v>143.15199999999999</v>
      </c>
      <c r="DA8" s="19">
        <v>147.57300000000001</v>
      </c>
      <c r="DB8" s="19">
        <v>147.72800000000001</v>
      </c>
      <c r="DC8" s="19">
        <v>145.858</v>
      </c>
      <c r="DD8" s="19">
        <v>146.46600000000001</v>
      </c>
      <c r="DE8" s="19">
        <v>148.43799999999999</v>
      </c>
      <c r="DF8" s="19">
        <v>148.154</v>
      </c>
      <c r="DG8" s="19">
        <v>152.88800000000001</v>
      </c>
      <c r="DH8" s="19">
        <v>152.678</v>
      </c>
      <c r="DI8" s="19">
        <v>151.80699999999999</v>
      </c>
      <c r="DJ8" s="19">
        <v>150.815</v>
      </c>
      <c r="DK8" s="19">
        <v>149.16</v>
      </c>
      <c r="DL8" s="19">
        <v>144.459</v>
      </c>
      <c r="DM8" s="19">
        <v>146.191</v>
      </c>
      <c r="DN8" s="19">
        <v>150.041</v>
      </c>
      <c r="DO8" s="19">
        <v>148.381</v>
      </c>
      <c r="DP8" s="19">
        <v>149.59100000000001</v>
      </c>
      <c r="DQ8" s="19">
        <v>153.38499999999999</v>
      </c>
      <c r="DR8" s="19">
        <v>156.12700000000001</v>
      </c>
      <c r="DS8" s="19">
        <v>158.18899999999999</v>
      </c>
      <c r="DT8" s="19">
        <v>160.54900000000001</v>
      </c>
      <c r="DU8" s="19">
        <v>160.89099999999999</v>
      </c>
      <c r="DV8" s="19">
        <v>161.983</v>
      </c>
      <c r="DW8" s="19">
        <v>167.77500000000001</v>
      </c>
      <c r="DX8" s="19">
        <v>171.09200000000001</v>
      </c>
      <c r="DY8" s="19">
        <v>169.643</v>
      </c>
      <c r="DZ8" s="19">
        <v>173.25800000000001</v>
      </c>
      <c r="EA8" s="19">
        <v>175.82499999999999</v>
      </c>
      <c r="EB8" s="19">
        <v>181.05799999999999</v>
      </c>
      <c r="EC8" s="19">
        <v>187.53299999999999</v>
      </c>
      <c r="ED8" s="19">
        <v>190.029</v>
      </c>
      <c r="EE8" s="19">
        <v>185.845</v>
      </c>
      <c r="EF8" s="19">
        <v>189.21799999999999</v>
      </c>
      <c r="EG8" s="19">
        <v>191.255</v>
      </c>
      <c r="EH8" s="19">
        <v>192.935</v>
      </c>
      <c r="EI8" s="19">
        <v>192.559</v>
      </c>
      <c r="EJ8" s="19">
        <v>195.18199999999999</v>
      </c>
      <c r="EK8" s="19">
        <v>199.40899999999999</v>
      </c>
      <c r="EL8" s="19">
        <v>199.875</v>
      </c>
      <c r="EM8" s="19">
        <v>200.84200000000001</v>
      </c>
      <c r="EN8" s="19">
        <v>193.179</v>
      </c>
      <c r="EO8" s="19">
        <v>187.81700000000001</v>
      </c>
      <c r="EP8" s="19">
        <v>187.23099999999999</v>
      </c>
      <c r="EQ8" s="19">
        <v>188.66399999999999</v>
      </c>
      <c r="ER8" s="19">
        <v>185.768</v>
      </c>
      <c r="ES8" s="19">
        <v>181.309</v>
      </c>
      <c r="ET8" s="19">
        <v>180.48500000000001</v>
      </c>
      <c r="EU8" s="19">
        <v>180.65700000000001</v>
      </c>
      <c r="EV8" s="19">
        <v>177.97300000000001</v>
      </c>
      <c r="EW8" s="19">
        <v>179.28200000000001</v>
      </c>
      <c r="EX8" s="19">
        <v>178.28700000000001</v>
      </c>
      <c r="EY8" s="19">
        <v>181.09899999999999</v>
      </c>
      <c r="EZ8" s="19">
        <v>185.13</v>
      </c>
      <c r="FA8" s="19">
        <v>186.345</v>
      </c>
      <c r="FB8" s="19">
        <v>182.66300000000001</v>
      </c>
      <c r="FC8" s="19">
        <v>181.73500000000001</v>
      </c>
      <c r="FD8" s="19">
        <v>178.23599999999999</v>
      </c>
      <c r="FE8" s="19">
        <v>180.40299999999999</v>
      </c>
      <c r="FF8" s="19">
        <v>183.01</v>
      </c>
      <c r="FG8" s="19">
        <v>184.69200000000001</v>
      </c>
      <c r="FH8" s="19">
        <v>184.40899999999999</v>
      </c>
      <c r="FI8" s="19">
        <v>186.04</v>
      </c>
      <c r="FJ8" s="19">
        <v>189.63900000000001</v>
      </c>
      <c r="FK8" s="19">
        <v>192.75</v>
      </c>
      <c r="FL8" s="19">
        <v>192.77600000000001</v>
      </c>
      <c r="FM8" s="19">
        <v>197.285</v>
      </c>
      <c r="FN8" s="19">
        <v>200.05199999999999</v>
      </c>
      <c r="FO8" s="19">
        <v>200.45400000000001</v>
      </c>
      <c r="FP8" s="19">
        <v>204.286</v>
      </c>
      <c r="FQ8" s="19">
        <v>209.303</v>
      </c>
      <c r="FR8" s="19">
        <v>211.55699999999999</v>
      </c>
      <c r="FS8" s="19">
        <v>208.875</v>
      </c>
      <c r="FT8" s="19">
        <v>208.173</v>
      </c>
      <c r="FU8" s="19">
        <v>208.96899999999999</v>
      </c>
      <c r="FV8" s="19">
        <v>203.15199999999999</v>
      </c>
      <c r="FW8" s="19">
        <v>199.67</v>
      </c>
      <c r="FX8" s="19">
        <v>202.25899999999999</v>
      </c>
      <c r="FY8" s="19">
        <v>202.95400000000001</v>
      </c>
      <c r="FZ8" s="19">
        <v>204.476</v>
      </c>
      <c r="GA8" s="19">
        <v>205.392</v>
      </c>
      <c r="GB8" s="19">
        <v>202.22200000000001</v>
      </c>
      <c r="GC8" s="19">
        <v>200.489</v>
      </c>
      <c r="GD8" s="19">
        <v>196.09700000000001</v>
      </c>
      <c r="GE8" s="19">
        <v>199.93199999999999</v>
      </c>
      <c r="GF8" s="19">
        <v>198.49799999999999</v>
      </c>
      <c r="GG8" s="19">
        <v>193.351</v>
      </c>
      <c r="GH8" s="19">
        <v>192.16300000000001</v>
      </c>
      <c r="GI8" s="19">
        <v>189.08699999999999</v>
      </c>
      <c r="GJ8" s="19">
        <v>189.184</v>
      </c>
      <c r="GK8" s="19">
        <v>207.29599999999999</v>
      </c>
      <c r="GL8" s="19">
        <v>206.45599999999999</v>
      </c>
      <c r="GM8" s="19">
        <v>202.971</v>
      </c>
      <c r="GN8" s="19">
        <v>202.93299999999999</v>
      </c>
      <c r="GO8" s="19">
        <v>200.39500000000001</v>
      </c>
      <c r="GP8" s="19">
        <v>208.547</v>
      </c>
      <c r="GQ8" s="19">
        <v>212.804</v>
      </c>
      <c r="GR8" s="19">
        <v>208.38499999999999</v>
      </c>
      <c r="GS8" s="19">
        <v>208.10300000000001</v>
      </c>
      <c r="GT8" s="19">
        <v>207.54400000000001</v>
      </c>
      <c r="GU8" s="19">
        <v>207.131</v>
      </c>
      <c r="GV8" s="19">
        <v>206.81800000000001</v>
      </c>
      <c r="GW8" s="19">
        <v>204.15600000000001</v>
      </c>
      <c r="GX8" s="19">
        <v>205.364</v>
      </c>
      <c r="GY8" s="19">
        <v>204.15899999999999</v>
      </c>
      <c r="GZ8" s="19">
        <v>209.48099999999999</v>
      </c>
      <c r="HA8" s="19">
        <v>218.255</v>
      </c>
      <c r="HB8" s="19">
        <v>220.21199999999999</v>
      </c>
      <c r="HC8" s="19">
        <v>231.303</v>
      </c>
      <c r="HD8" s="19">
        <v>235.05600000000001</v>
      </c>
      <c r="HE8" s="19">
        <v>223.59800000000001</v>
      </c>
      <c r="HF8" s="19">
        <v>217.529</v>
      </c>
      <c r="HG8" s="19">
        <v>214.727</v>
      </c>
      <c r="HH8" s="19">
        <v>217.053</v>
      </c>
      <c r="HI8" s="19">
        <v>216.762</v>
      </c>
      <c r="HJ8" s="19">
        <v>219.97200000000001</v>
      </c>
      <c r="HK8" s="19">
        <v>218.31899999999999</v>
      </c>
      <c r="HL8" s="19">
        <v>220.42599999999999</v>
      </c>
      <c r="HM8" s="19">
        <v>213.63200000000001</v>
      </c>
      <c r="HN8" s="19">
        <v>201.03399999999999</v>
      </c>
      <c r="HO8" s="19">
        <v>196.01300000000001</v>
      </c>
      <c r="HP8" s="19">
        <v>193.458</v>
      </c>
      <c r="HQ8" s="19">
        <v>184.07599999999999</v>
      </c>
      <c r="HR8" s="19">
        <v>179.84200000000001</v>
      </c>
      <c r="HS8" s="19">
        <v>177.386</v>
      </c>
      <c r="HT8" s="19">
        <v>185.38200000000001</v>
      </c>
      <c r="HU8" s="19">
        <v>186.459</v>
      </c>
      <c r="HV8" s="19">
        <v>187.29</v>
      </c>
      <c r="HW8" s="19">
        <v>184.75200000000001</v>
      </c>
      <c r="HX8" s="19">
        <v>185.13800000000001</v>
      </c>
      <c r="HY8" s="19">
        <v>178.69300000000001</v>
      </c>
      <c r="HZ8" s="19">
        <v>174.25299999999999</v>
      </c>
      <c r="IA8" s="19">
        <v>173.27600000000001</v>
      </c>
      <c r="IB8" s="19">
        <v>171.50399999999999</v>
      </c>
      <c r="IC8" s="19">
        <v>171.81700000000001</v>
      </c>
      <c r="ID8" s="19">
        <v>180.04499999999999</v>
      </c>
      <c r="IE8" s="19">
        <v>181.56200000000001</v>
      </c>
      <c r="IF8" s="19">
        <v>174.16200000000001</v>
      </c>
      <c r="IG8" s="19">
        <v>169.542</v>
      </c>
      <c r="IH8" s="19">
        <v>170.66900000000001</v>
      </c>
      <c r="II8" s="19">
        <v>173.227</v>
      </c>
      <c r="IJ8" s="19">
        <v>177.953</v>
      </c>
      <c r="IK8" s="19">
        <v>178.22300000000001</v>
      </c>
      <c r="IL8" s="19">
        <v>182.905</v>
      </c>
      <c r="IM8" s="19">
        <v>186.69499999999999</v>
      </c>
      <c r="IN8" s="19">
        <v>186.57</v>
      </c>
      <c r="IO8" s="19">
        <v>186.79400000000001</v>
      </c>
      <c r="IP8" s="19">
        <v>184.422</v>
      </c>
      <c r="IQ8" s="19">
        <v>184.32599999999999</v>
      </c>
      <c r="IR8" s="19">
        <v>184.24600000000001</v>
      </c>
      <c r="IS8" s="19">
        <v>193.71299999999999</v>
      </c>
      <c r="IT8" s="19">
        <v>206.90799999999999</v>
      </c>
      <c r="IU8" s="19">
        <v>215.40600000000001</v>
      </c>
      <c r="IV8" s="19">
        <v>218.03399999999999</v>
      </c>
      <c r="IW8" s="19">
        <v>220.35400000000001</v>
      </c>
      <c r="IX8" s="19">
        <v>220.83500000000001</v>
      </c>
      <c r="IY8" s="19">
        <v>218.51300000000001</v>
      </c>
      <c r="IZ8" s="19">
        <v>227.226</v>
      </c>
      <c r="JA8" s="19">
        <v>236.74299999999999</v>
      </c>
      <c r="JB8" s="19">
        <v>240.41800000000001</v>
      </c>
      <c r="JC8" s="19">
        <v>246.02600000000001</v>
      </c>
      <c r="JD8" s="19">
        <v>251.94900000000001</v>
      </c>
      <c r="JE8" s="19">
        <v>257.541</v>
      </c>
      <c r="JF8" s="19">
        <v>255.56</v>
      </c>
      <c r="JG8" s="19">
        <v>250.149</v>
      </c>
      <c r="JH8" s="19">
        <v>251.94200000000001</v>
      </c>
      <c r="JI8" s="19">
        <v>250.465</v>
      </c>
      <c r="JJ8" s="19">
        <v>251.15299999999999</v>
      </c>
      <c r="JK8" s="19">
        <v>249.065</v>
      </c>
      <c r="JL8" s="19">
        <v>251.048</v>
      </c>
      <c r="JM8" s="19">
        <v>239.32599999999999</v>
      </c>
      <c r="JN8" s="19">
        <v>231.34899999999999</v>
      </c>
      <c r="JO8" s="19">
        <v>228.72200000000001</v>
      </c>
      <c r="JP8" s="19">
        <v>229.887</v>
      </c>
      <c r="JQ8" s="19">
        <v>228.316</v>
      </c>
      <c r="JR8" s="19">
        <v>235.142</v>
      </c>
      <c r="JS8" s="19">
        <v>233.81899999999999</v>
      </c>
      <c r="JT8" s="19">
        <v>233.185</v>
      </c>
      <c r="JU8" s="19">
        <v>229.685</v>
      </c>
      <c r="JV8" s="19">
        <v>232.80500000000001</v>
      </c>
      <c r="JW8" s="19">
        <v>220.06899999999999</v>
      </c>
      <c r="JX8" s="19">
        <v>211.78</v>
      </c>
      <c r="JY8" s="19">
        <v>200.98400000000001</v>
      </c>
      <c r="JZ8" s="19">
        <v>201.71899999999999</v>
      </c>
      <c r="KA8" s="19">
        <v>202.27600000000001</v>
      </c>
      <c r="KB8" s="19">
        <v>206.374</v>
      </c>
      <c r="KC8" s="19">
        <v>208.328</v>
      </c>
      <c r="KD8" s="19">
        <v>212.04400000000001</v>
      </c>
      <c r="KE8" s="19">
        <v>211.09100000000001</v>
      </c>
      <c r="KF8" s="19">
        <v>211.67699999999999</v>
      </c>
      <c r="KG8" s="19">
        <v>211.28899999999999</v>
      </c>
      <c r="KH8" s="19">
        <v>212.94300000000001</v>
      </c>
      <c r="KI8" s="19">
        <v>211.327</v>
      </c>
      <c r="KJ8" s="19">
        <v>217.13200000000001</v>
      </c>
      <c r="KK8" s="19">
        <v>216.19300000000001</v>
      </c>
      <c r="KL8" s="19">
        <v>224.6</v>
      </c>
      <c r="KM8" s="19">
        <v>231.119</v>
      </c>
      <c r="KN8" s="19">
        <v>235.68199999999999</v>
      </c>
      <c r="KO8" s="19">
        <v>233.26400000000001</v>
      </c>
      <c r="KP8" s="19">
        <v>232.292</v>
      </c>
      <c r="KQ8" s="19">
        <v>232.43</v>
      </c>
      <c r="KR8" s="19">
        <v>231.31</v>
      </c>
      <c r="KS8" s="19">
        <v>229.68700000000001</v>
      </c>
      <c r="KT8" s="19">
        <v>234.755</v>
      </c>
      <c r="KU8" s="19">
        <v>236.49600000000001</v>
      </c>
      <c r="KV8" s="19">
        <v>245.40299999999999</v>
      </c>
      <c r="KW8" s="19">
        <v>249.52699999999999</v>
      </c>
      <c r="KX8" s="19">
        <v>254.56700000000001</v>
      </c>
      <c r="KY8" s="19">
        <v>252.684</v>
      </c>
      <c r="KZ8" s="19">
        <v>258.00799999999998</v>
      </c>
      <c r="LA8" s="19">
        <v>257.12400000000002</v>
      </c>
      <c r="LB8" s="19">
        <v>255.559</v>
      </c>
      <c r="LC8" s="19">
        <v>253.04300000000001</v>
      </c>
      <c r="LD8" s="19">
        <v>250.315</v>
      </c>
      <c r="LE8" s="19">
        <v>257.08699999999999</v>
      </c>
      <c r="LF8" s="19">
        <v>261.19900000000001</v>
      </c>
      <c r="LG8" s="19">
        <v>259.38</v>
      </c>
      <c r="LH8" s="19">
        <v>263.375</v>
      </c>
      <c r="LI8" s="19">
        <v>266.59100000000001</v>
      </c>
      <c r="LJ8" s="19">
        <v>272.65300000000002</v>
      </c>
      <c r="LK8" s="19">
        <v>275.584</v>
      </c>
      <c r="LL8" s="19">
        <v>273.46699999999998</v>
      </c>
      <c r="LM8" s="19">
        <v>265.21800000000002</v>
      </c>
      <c r="LN8" s="19">
        <v>260.96699999999998</v>
      </c>
      <c r="LO8" s="19">
        <v>262.83300000000003</v>
      </c>
      <c r="LP8" s="19">
        <v>263.47699999999998</v>
      </c>
      <c r="LQ8" s="19">
        <v>261.08300000000003</v>
      </c>
      <c r="LR8" s="19">
        <v>267.60899999999998</v>
      </c>
      <c r="LS8" s="19">
        <v>276.96499999999997</v>
      </c>
      <c r="LT8" s="19">
        <v>281.51900000000001</v>
      </c>
      <c r="LU8" s="19">
        <v>285.09800000000001</v>
      </c>
      <c r="LV8" s="19">
        <v>283.322</v>
      </c>
      <c r="LW8" s="19">
        <v>285.58800000000002</v>
      </c>
      <c r="LX8" s="19">
        <v>285.83300000000003</v>
      </c>
      <c r="LY8" s="19">
        <v>289.85399999999998</v>
      </c>
      <c r="LZ8" s="19">
        <v>293.93099999999998</v>
      </c>
      <c r="MA8" s="19">
        <v>294.839</v>
      </c>
      <c r="MB8" s="19">
        <v>294.39699999999999</v>
      </c>
      <c r="MC8" s="19">
        <v>301.07600000000002</v>
      </c>
      <c r="MD8" s="19">
        <v>307.40300000000002</v>
      </c>
      <c r="ME8" s="19">
        <v>308.46699999999998</v>
      </c>
      <c r="MF8" s="19">
        <v>304.34800000000001</v>
      </c>
      <c r="MG8" s="19">
        <v>295.25700000000001</v>
      </c>
      <c r="MH8" s="19">
        <v>299.20800000000003</v>
      </c>
      <c r="MI8" s="19">
        <v>305.40699999999998</v>
      </c>
      <c r="MJ8" s="19">
        <v>306.113</v>
      </c>
      <c r="MK8" s="19">
        <v>309.90499999999997</v>
      </c>
      <c r="ML8" s="19">
        <v>324.69299999999998</v>
      </c>
      <c r="MM8" s="19">
        <v>328.52300000000002</v>
      </c>
      <c r="MN8" s="19">
        <v>326.83499999999998</v>
      </c>
      <c r="MO8" s="19">
        <v>328.91899999999998</v>
      </c>
      <c r="MP8" s="19">
        <v>330.41699999999997</v>
      </c>
      <c r="MQ8" s="19">
        <v>328.86399999999998</v>
      </c>
      <c r="MR8" s="19">
        <v>326.58100000000002</v>
      </c>
      <c r="MS8" s="19">
        <v>322.36700000000002</v>
      </c>
      <c r="MT8" s="19">
        <v>326.55200000000002</v>
      </c>
      <c r="MU8" s="19">
        <v>333.33100000000002</v>
      </c>
      <c r="MV8" s="19">
        <v>335.524</v>
      </c>
      <c r="MW8" s="19">
        <v>343.52600000000001</v>
      </c>
      <c r="MX8" s="19">
        <v>343.04</v>
      </c>
      <c r="MY8" s="19">
        <v>340.18200000000002</v>
      </c>
      <c r="MZ8" s="19">
        <v>347.49</v>
      </c>
      <c r="NA8" s="19">
        <v>345.44400000000002</v>
      </c>
      <c r="NB8" s="19">
        <v>360.065</v>
      </c>
      <c r="NC8" s="19">
        <v>371.60500000000002</v>
      </c>
      <c r="ND8" s="19">
        <v>378.51499999999999</v>
      </c>
      <c r="NE8" s="19">
        <v>381.30599999999998</v>
      </c>
      <c r="NF8" s="19">
        <v>372.16399999999999</v>
      </c>
      <c r="NG8" s="19">
        <v>364.58100000000002</v>
      </c>
      <c r="NH8" s="19">
        <v>364.44200000000001</v>
      </c>
      <c r="NI8" s="19">
        <v>363.54700000000003</v>
      </c>
      <c r="NJ8" s="19">
        <v>360.03699999999998</v>
      </c>
      <c r="NK8" s="19">
        <v>361.18</v>
      </c>
      <c r="NL8" s="19">
        <v>361.767</v>
      </c>
      <c r="NM8" s="19">
        <v>359.91</v>
      </c>
      <c r="NN8" s="19">
        <v>358.11399999999998</v>
      </c>
      <c r="NO8" s="19">
        <v>355.01</v>
      </c>
      <c r="NP8" s="19">
        <v>355.78199999999998</v>
      </c>
      <c r="NQ8" s="19">
        <v>354.65199999999999</v>
      </c>
      <c r="NR8" s="19">
        <v>359.86799999999999</v>
      </c>
      <c r="NS8" s="19">
        <v>366.464</v>
      </c>
      <c r="NT8" s="19">
        <v>369.798</v>
      </c>
      <c r="NU8" s="19">
        <v>365.13299999999998</v>
      </c>
      <c r="NV8" s="19">
        <v>364.15800000000002</v>
      </c>
      <c r="NW8" s="19">
        <v>358.44</v>
      </c>
      <c r="NX8" s="19">
        <v>353.25900000000001</v>
      </c>
      <c r="NY8" s="19">
        <v>348.375</v>
      </c>
      <c r="NZ8" s="19">
        <v>350.18799999999999</v>
      </c>
      <c r="OA8" s="19">
        <v>344.41899999999998</v>
      </c>
      <c r="OB8" s="19">
        <v>334.05200000000002</v>
      </c>
      <c r="OC8" s="19">
        <v>326.34699999999998</v>
      </c>
      <c r="OD8" s="19">
        <v>282.80399999999997</v>
      </c>
      <c r="OE8" s="19">
        <v>286.17500000000001</v>
      </c>
      <c r="OF8" s="19">
        <v>286.98899999999998</v>
      </c>
      <c r="OG8" s="19">
        <v>286.28100000000001</v>
      </c>
      <c r="OH8" s="19">
        <v>288.822</v>
      </c>
      <c r="OI8" s="19">
        <v>273.62799999999999</v>
      </c>
      <c r="OJ8" s="19">
        <v>268.995</v>
      </c>
      <c r="OK8" s="19">
        <v>264.87299999999999</v>
      </c>
      <c r="OL8" s="19">
        <v>257.779</v>
      </c>
      <c r="OM8" s="19">
        <v>254.13399999999999</v>
      </c>
      <c r="ON8" s="19">
        <v>253.369</v>
      </c>
      <c r="OO8" s="19">
        <v>250.36699999999999</v>
      </c>
      <c r="OP8" s="19">
        <v>246.786</v>
      </c>
      <c r="OQ8" s="19">
        <v>249.25800000000001</v>
      </c>
      <c r="OR8" s="19">
        <v>252.38399999999999</v>
      </c>
      <c r="OS8" s="19">
        <v>253.32599999999999</v>
      </c>
      <c r="OT8" s="19">
        <v>253.90100000000001</v>
      </c>
      <c r="OU8" s="19">
        <v>255.762</v>
      </c>
      <c r="OV8" s="19">
        <v>262.18</v>
      </c>
      <c r="OW8" s="19">
        <v>261.65100000000001</v>
      </c>
      <c r="OX8" s="19">
        <v>259.89400000000001</v>
      </c>
      <c r="OY8" s="19">
        <v>260.71800000000002</v>
      </c>
      <c r="OZ8" s="19">
        <v>250.869</v>
      </c>
      <c r="PA8" s="19">
        <v>247.279</v>
      </c>
      <c r="PB8" s="19">
        <v>244.429</v>
      </c>
      <c r="PC8" s="19">
        <v>240.05500000000001</v>
      </c>
      <c r="PD8" s="19">
        <v>239.596</v>
      </c>
      <c r="PE8" s="19">
        <v>240.55199999999999</v>
      </c>
      <c r="PF8" s="19">
        <v>237.07400000000001</v>
      </c>
      <c r="PG8" s="19">
        <v>235.422</v>
      </c>
      <c r="PH8" s="19">
        <v>233.30600000000001</v>
      </c>
      <c r="PI8" s="19">
        <v>233.01499999999999</v>
      </c>
      <c r="PJ8" s="19">
        <v>232.447</v>
      </c>
      <c r="PK8" s="19">
        <v>224.19399999999999</v>
      </c>
      <c r="PL8" s="19">
        <v>223.261</v>
      </c>
      <c r="PM8" s="19">
        <v>222.179</v>
      </c>
      <c r="PN8" s="19">
        <v>213.26</v>
      </c>
      <c r="PO8" s="19">
        <v>213.08</v>
      </c>
      <c r="PP8" s="19">
        <v>216.40600000000001</v>
      </c>
      <c r="PQ8" s="19">
        <v>219.834</v>
      </c>
      <c r="PR8" s="19">
        <v>217.42</v>
      </c>
      <c r="PS8" s="19">
        <v>218.73400000000001</v>
      </c>
      <c r="PT8" s="19">
        <v>214.714</v>
      </c>
      <c r="PU8" s="19">
        <v>215.67</v>
      </c>
      <c r="PV8" s="19">
        <v>216.84200000000001</v>
      </c>
      <c r="PW8" s="19">
        <v>219.69800000000001</v>
      </c>
      <c r="PX8" s="19">
        <v>230.54900000000001</v>
      </c>
      <c r="PY8" s="19">
        <v>231.84700000000001</v>
      </c>
      <c r="PZ8" s="19">
        <v>237.44300000000001</v>
      </c>
      <c r="QA8" s="19">
        <v>244.87200000000001</v>
      </c>
      <c r="QB8" s="19">
        <v>249.62799999999999</v>
      </c>
      <c r="QC8" s="19">
        <v>251.774</v>
      </c>
      <c r="QD8" s="19">
        <v>260.12</v>
      </c>
      <c r="QE8" s="19">
        <v>261.92</v>
      </c>
      <c r="QF8" s="19">
        <v>261.495</v>
      </c>
      <c r="QG8" s="19">
        <v>264.71499999999997</v>
      </c>
      <c r="QH8" s="19">
        <v>266.47800000000001</v>
      </c>
      <c r="QI8" s="19">
        <v>269.77600000000001</v>
      </c>
      <c r="QJ8" s="19">
        <v>269.61200000000002</v>
      </c>
      <c r="QK8" s="19">
        <v>269.02699999999999</v>
      </c>
      <c r="QL8" s="19">
        <v>268.55700000000002</v>
      </c>
      <c r="QM8" s="19">
        <v>266.95999999999998</v>
      </c>
      <c r="QN8" s="19">
        <v>264.815</v>
      </c>
      <c r="QO8" s="19">
        <v>261.08999999999997</v>
      </c>
      <c r="QP8" s="19">
        <v>263.084</v>
      </c>
      <c r="QQ8" s="19">
        <v>263.60500000000002</v>
      </c>
      <c r="QR8" s="19">
        <v>264.88200000000001</v>
      </c>
      <c r="QS8" s="19">
        <v>264.68</v>
      </c>
      <c r="QT8" s="19">
        <v>264.41399999999999</v>
      </c>
      <c r="QU8" s="19">
        <v>265.41000000000003</v>
      </c>
      <c r="QV8" s="19">
        <v>267.68599999999998</v>
      </c>
      <c r="QW8" s="19">
        <v>267.25900000000001</v>
      </c>
      <c r="QX8" s="19">
        <v>267.36599999999999</v>
      </c>
      <c r="QY8" s="19">
        <v>267.96100000000001</v>
      </c>
      <c r="QZ8" s="19">
        <v>264.27600000000001</v>
      </c>
      <c r="RA8" s="19">
        <v>263.25599999999997</v>
      </c>
      <c r="RB8" s="19">
        <v>261.71600000000001</v>
      </c>
      <c r="RC8" s="19">
        <v>255.78299999999999</v>
      </c>
      <c r="RD8" s="19">
        <v>254.661</v>
      </c>
      <c r="RE8" s="19">
        <v>254.22900000000001</v>
      </c>
      <c r="RF8" s="19">
        <v>256.57</v>
      </c>
      <c r="RG8" s="19">
        <v>256.53399999999999</v>
      </c>
      <c r="RH8" s="19">
        <v>252.92699999999999</v>
      </c>
      <c r="RI8" s="19">
        <v>249.852</v>
      </c>
      <c r="RJ8" s="19">
        <v>251.68100000000001</v>
      </c>
      <c r="RK8" s="19">
        <v>253.44</v>
      </c>
      <c r="RL8" s="19">
        <v>255.458</v>
      </c>
      <c r="RM8" s="19">
        <v>256.125</v>
      </c>
      <c r="RN8" s="19">
        <v>259.91500000000002</v>
      </c>
      <c r="RO8" s="19">
        <v>260.74700000000001</v>
      </c>
      <c r="RP8" s="19">
        <v>259.89400000000001</v>
      </c>
      <c r="RQ8" s="19">
        <v>262.44</v>
      </c>
      <c r="RR8" s="19">
        <v>263.86399999999998</v>
      </c>
      <c r="RS8" s="19">
        <v>263.495</v>
      </c>
      <c r="RT8" s="19">
        <v>262.755</v>
      </c>
      <c r="RU8" s="19">
        <v>261.40800000000002</v>
      </c>
      <c r="RV8" s="19">
        <v>262.28699999999998</v>
      </c>
      <c r="RW8" s="19">
        <v>262.464</v>
      </c>
      <c r="RX8" s="19">
        <v>262</v>
      </c>
      <c r="RY8" s="19">
        <v>260.50099999999998</v>
      </c>
      <c r="RZ8" s="19">
        <v>263.99099999999999</v>
      </c>
      <c r="SA8" s="19">
        <v>274.05099999999999</v>
      </c>
      <c r="SB8" s="19">
        <v>277.18599999999998</v>
      </c>
      <c r="SC8" s="19">
        <v>283.48399999999998</v>
      </c>
      <c r="SD8" s="19">
        <v>284.77699999999999</v>
      </c>
      <c r="SE8" s="19">
        <v>286.69799999999998</v>
      </c>
      <c r="SF8" s="19">
        <v>280.60399999999998</v>
      </c>
      <c r="SG8" s="19">
        <v>280.87099999999998</v>
      </c>
      <c r="SH8" s="19">
        <v>274.97800000000001</v>
      </c>
      <c r="SI8" s="19">
        <v>264.08</v>
      </c>
      <c r="SJ8" s="19">
        <v>260.40699999999998</v>
      </c>
      <c r="SK8" s="19">
        <v>253.41499999999999</v>
      </c>
      <c r="SL8" s="19">
        <v>249.36199999999999</v>
      </c>
      <c r="SM8" s="19">
        <v>247.096</v>
      </c>
      <c r="SN8" s="19">
        <v>245.52099999999999</v>
      </c>
      <c r="SO8" s="19">
        <v>241.834</v>
      </c>
      <c r="SP8" s="19">
        <v>239.19300000000001</v>
      </c>
      <c r="SQ8" s="19">
        <v>237.91200000000001</v>
      </c>
      <c r="SR8" s="19">
        <v>235.98099999999999</v>
      </c>
      <c r="SS8" s="19">
        <v>234.559</v>
      </c>
      <c r="ST8" s="19">
        <v>233.46600000000001</v>
      </c>
      <c r="SU8" s="19"/>
    </row>
    <row r="9" spans="2:515" s="2" customFormat="1" x14ac:dyDescent="0.25">
      <c r="B9" s="15" t="s">
        <v>787</v>
      </c>
      <c r="C9" s="2">
        <f>MATCH(B9,bbgWrksht!F:F,0)</f>
        <v>2</v>
      </c>
      <c r="D9" s="2" t="str" cm="1">
        <f t="array" ref="D9">INDEX(bbgWrksht!E:E,C9)</f>
        <v>QJ937853 Corp</v>
      </c>
      <c r="F9" s="19">
        <f>_xll.BDH(D9,$B$3,"-2AY",,"Dates=H","Fill=C","Sort=R","Dir=H","cols=509;rows=1")</f>
        <v>194.65799999999999</v>
      </c>
      <c r="G9" s="19">
        <v>213.49299999999999</v>
      </c>
      <c r="H9" s="19">
        <v>296.71100000000001</v>
      </c>
      <c r="I9" s="19">
        <v>340.56200000000001</v>
      </c>
      <c r="J9" s="19">
        <v>389.78399999999999</v>
      </c>
      <c r="K9" s="19">
        <v>394.13200000000001</v>
      </c>
      <c r="L9" s="19">
        <v>395.274</v>
      </c>
      <c r="M9" s="19">
        <v>384.13600000000002</v>
      </c>
      <c r="N9" s="19">
        <v>380.21600000000001</v>
      </c>
      <c r="O9" s="19">
        <v>396.24599999999998</v>
      </c>
      <c r="P9" s="19">
        <v>467.73500000000001</v>
      </c>
      <c r="Q9" s="19">
        <v>415.36099999999999</v>
      </c>
      <c r="R9" s="19">
        <v>408.39</v>
      </c>
      <c r="S9" s="19">
        <v>418.51400000000001</v>
      </c>
      <c r="T9" s="19">
        <v>432.79300000000001</v>
      </c>
      <c r="U9" s="19">
        <v>441.98700000000002</v>
      </c>
      <c r="V9" s="19">
        <v>441.6</v>
      </c>
      <c r="W9" s="19">
        <v>438.20800000000003</v>
      </c>
      <c r="X9" s="19">
        <v>404.93799999999999</v>
      </c>
      <c r="Y9" s="19">
        <v>402.24900000000002</v>
      </c>
      <c r="Z9" s="19">
        <v>397.178</v>
      </c>
      <c r="AA9" s="19">
        <v>417.26400000000001</v>
      </c>
      <c r="AB9" s="19">
        <v>389.87799999999999</v>
      </c>
      <c r="AC9" s="19">
        <v>389.78100000000001</v>
      </c>
      <c r="AD9" s="19">
        <v>383.00299999999999</v>
      </c>
      <c r="AE9" s="19">
        <v>374.71300000000002</v>
      </c>
      <c r="AF9" s="19">
        <v>331.07499999999999</v>
      </c>
      <c r="AG9" s="19">
        <v>316.64600000000002</v>
      </c>
      <c r="AH9" s="19">
        <v>309.05799999999999</v>
      </c>
      <c r="AI9" s="19">
        <v>307.80900000000003</v>
      </c>
      <c r="AJ9" s="19">
        <v>323.49799999999999</v>
      </c>
      <c r="AK9" s="19">
        <v>333.46899999999999</v>
      </c>
      <c r="AL9" s="19">
        <v>344.47800000000001</v>
      </c>
      <c r="AM9" s="19">
        <v>341.262</v>
      </c>
      <c r="AN9" s="19">
        <v>328.86500000000001</v>
      </c>
      <c r="AO9" s="19">
        <v>329.71</v>
      </c>
      <c r="AP9" s="19">
        <v>326.04599999999999</v>
      </c>
      <c r="AQ9" s="19">
        <v>308.49900000000002</v>
      </c>
      <c r="AR9" s="19">
        <v>335.97399999999999</v>
      </c>
      <c r="AS9" s="19">
        <v>401.09699999999998</v>
      </c>
      <c r="AT9" s="19">
        <v>484.78199999999998</v>
      </c>
      <c r="AU9" s="19">
        <v>493.66</v>
      </c>
      <c r="AV9" s="19">
        <v>503.923</v>
      </c>
      <c r="AW9" s="19">
        <v>505.76600000000002</v>
      </c>
      <c r="AX9" s="19">
        <v>504.6</v>
      </c>
      <c r="AY9" s="19">
        <v>499.36799999999999</v>
      </c>
      <c r="AZ9" s="19">
        <v>499.178</v>
      </c>
      <c r="BA9" s="19">
        <v>494.42700000000002</v>
      </c>
      <c r="BB9" s="19">
        <v>495.69499999999999</v>
      </c>
      <c r="BC9" s="19">
        <v>494.35899999999998</v>
      </c>
      <c r="BD9" s="19">
        <v>494.18099999999998</v>
      </c>
      <c r="BE9" s="19">
        <v>528.93600000000004</v>
      </c>
      <c r="BF9" s="19">
        <v>533.66600000000005</v>
      </c>
      <c r="BG9" s="19">
        <v>521.827</v>
      </c>
      <c r="BH9" s="19">
        <v>502.44900000000001</v>
      </c>
      <c r="BI9" s="19">
        <v>495.04599999999999</v>
      </c>
      <c r="BJ9" s="19">
        <v>399.60899999999998</v>
      </c>
      <c r="BK9" s="19">
        <v>349.94099999999997</v>
      </c>
      <c r="BL9" s="19">
        <v>281.46499999999997</v>
      </c>
      <c r="BM9" s="19">
        <v>246.27500000000001</v>
      </c>
      <c r="BN9" s="19">
        <v>191.02600000000001</v>
      </c>
      <c r="BO9" s="19">
        <v>179.98400000000001</v>
      </c>
      <c r="BP9" s="19">
        <v>197.62</v>
      </c>
      <c r="BQ9" s="19">
        <v>145.34700000000001</v>
      </c>
      <c r="BR9" s="19">
        <v>130.38200000000001</v>
      </c>
      <c r="BS9" s="19">
        <v>127.967</v>
      </c>
      <c r="BT9" s="19">
        <v>127.89700000000001</v>
      </c>
      <c r="BU9" s="19">
        <v>135.291</v>
      </c>
      <c r="BV9" s="19">
        <v>132.536</v>
      </c>
      <c r="BW9" s="19">
        <v>106.754</v>
      </c>
      <c r="BX9" s="19">
        <v>101.871</v>
      </c>
      <c r="BY9" s="19">
        <v>90.685000000000002</v>
      </c>
      <c r="BZ9" s="19">
        <v>75.004000000000005</v>
      </c>
      <c r="CA9" s="19">
        <v>67.346000000000004</v>
      </c>
      <c r="CB9" s="19">
        <v>67.289000000000001</v>
      </c>
      <c r="CC9" s="19">
        <v>69.058000000000007</v>
      </c>
      <c r="CD9" s="19">
        <v>69.885000000000005</v>
      </c>
      <c r="CE9" s="19">
        <v>69.894999999999996</v>
      </c>
      <c r="CF9" s="19">
        <v>71.19</v>
      </c>
      <c r="CG9" s="19">
        <v>71.908000000000001</v>
      </c>
      <c r="CH9" s="19">
        <v>74.236000000000004</v>
      </c>
      <c r="CI9" s="19">
        <v>74.471999999999994</v>
      </c>
      <c r="CJ9" s="19">
        <v>72.655000000000001</v>
      </c>
      <c r="CK9" s="19">
        <v>69.206000000000003</v>
      </c>
      <c r="CL9" s="19">
        <v>68.748999999999995</v>
      </c>
      <c r="CM9" s="19">
        <v>72.616</v>
      </c>
      <c r="CN9" s="19">
        <v>74.415999999999997</v>
      </c>
      <c r="CO9" s="19">
        <v>76.846000000000004</v>
      </c>
      <c r="CP9" s="19">
        <v>76.155000000000001</v>
      </c>
      <c r="CQ9" s="19">
        <v>76.733999999999995</v>
      </c>
      <c r="CR9" s="19">
        <v>77.144999999999996</v>
      </c>
      <c r="CS9" s="19">
        <v>75.533000000000001</v>
      </c>
      <c r="CT9" s="19">
        <v>74.147000000000006</v>
      </c>
      <c r="CU9" s="19">
        <v>72.531999999999996</v>
      </c>
      <c r="CV9" s="19">
        <v>69.364999999999995</v>
      </c>
      <c r="CW9" s="19">
        <v>64.472999999999999</v>
      </c>
      <c r="CX9" s="19">
        <v>65.378</v>
      </c>
      <c r="CY9" s="19">
        <v>64.656000000000006</v>
      </c>
      <c r="CZ9" s="19">
        <v>65.019000000000005</v>
      </c>
      <c r="DA9" s="19">
        <v>66.397999999999996</v>
      </c>
      <c r="DB9" s="19">
        <v>69.352000000000004</v>
      </c>
      <c r="DC9" s="19">
        <v>68.506</v>
      </c>
      <c r="DD9" s="19">
        <v>68.281000000000006</v>
      </c>
      <c r="DE9" s="19">
        <v>68.537000000000006</v>
      </c>
      <c r="DF9" s="19">
        <v>68.304000000000002</v>
      </c>
      <c r="DG9" s="19">
        <v>71.760000000000005</v>
      </c>
      <c r="DH9" s="19">
        <v>70.433000000000007</v>
      </c>
      <c r="DI9" s="19">
        <v>70.218000000000004</v>
      </c>
      <c r="DJ9" s="19">
        <v>68.956000000000003</v>
      </c>
      <c r="DK9" s="19">
        <v>67.95</v>
      </c>
      <c r="DL9" s="19">
        <v>67.649000000000001</v>
      </c>
      <c r="DM9" s="19">
        <v>68.510000000000005</v>
      </c>
      <c r="DN9" s="19">
        <v>67.427999999999997</v>
      </c>
      <c r="DO9" s="19">
        <v>76.221999999999994</v>
      </c>
      <c r="DP9" s="19">
        <v>73.036000000000001</v>
      </c>
      <c r="DQ9" s="19">
        <v>77.677000000000007</v>
      </c>
      <c r="DR9" s="19">
        <v>78.775000000000006</v>
      </c>
      <c r="DS9" s="19">
        <v>79.239999999999995</v>
      </c>
      <c r="DT9" s="19">
        <v>79.876000000000005</v>
      </c>
      <c r="DU9" s="19">
        <v>79.994</v>
      </c>
      <c r="DV9" s="19">
        <v>81.528000000000006</v>
      </c>
      <c r="DW9" s="19">
        <v>81.543000000000006</v>
      </c>
      <c r="DX9" s="19">
        <v>83.760999999999996</v>
      </c>
      <c r="DY9" s="19">
        <v>85.034999999999997</v>
      </c>
      <c r="DZ9" s="19">
        <v>84.475999999999999</v>
      </c>
      <c r="EA9" s="19">
        <v>83.641000000000005</v>
      </c>
      <c r="EB9" s="19">
        <v>86.072999999999993</v>
      </c>
      <c r="EC9" s="19">
        <v>87.245000000000005</v>
      </c>
      <c r="ED9" s="19">
        <v>85.912000000000006</v>
      </c>
      <c r="EE9" s="19">
        <v>84.069000000000003</v>
      </c>
      <c r="EF9" s="19">
        <v>85.233999999999995</v>
      </c>
      <c r="EG9" s="19">
        <v>86.975999999999999</v>
      </c>
      <c r="EH9" s="19">
        <v>86.915000000000006</v>
      </c>
      <c r="EI9" s="19">
        <v>87.304000000000002</v>
      </c>
      <c r="EJ9" s="19">
        <v>87.56</v>
      </c>
      <c r="EK9" s="19">
        <v>89.120999999999995</v>
      </c>
      <c r="EL9" s="19">
        <v>89.594999999999999</v>
      </c>
      <c r="EM9" s="19">
        <v>90.468999999999994</v>
      </c>
      <c r="EN9" s="19">
        <v>84.893000000000001</v>
      </c>
      <c r="EO9" s="19">
        <v>84.673000000000002</v>
      </c>
      <c r="EP9" s="19">
        <v>81.885999999999996</v>
      </c>
      <c r="EQ9" s="19">
        <v>82.831999999999994</v>
      </c>
      <c r="ER9" s="19">
        <v>83.576999999999998</v>
      </c>
      <c r="ES9" s="19">
        <v>83.433999999999997</v>
      </c>
      <c r="ET9" s="19">
        <v>83.063999999999993</v>
      </c>
      <c r="EU9" s="19">
        <v>83.031999999999996</v>
      </c>
      <c r="EV9" s="19">
        <v>80.501999999999995</v>
      </c>
      <c r="EW9" s="19">
        <v>82.674999999999997</v>
      </c>
      <c r="EX9" s="19">
        <v>83.021000000000001</v>
      </c>
      <c r="EY9" s="19">
        <v>85.16</v>
      </c>
      <c r="EZ9" s="19">
        <v>86.260999999999996</v>
      </c>
      <c r="FA9" s="19">
        <v>85.867999999999995</v>
      </c>
      <c r="FB9" s="19">
        <v>83.971999999999994</v>
      </c>
      <c r="FC9" s="19">
        <v>82.625</v>
      </c>
      <c r="FD9" s="19">
        <v>79.311999999999998</v>
      </c>
      <c r="FE9" s="19">
        <v>78.207999999999998</v>
      </c>
      <c r="FF9" s="19">
        <v>79.591999999999999</v>
      </c>
      <c r="FG9" s="19">
        <v>81.191000000000003</v>
      </c>
      <c r="FH9" s="19">
        <v>80.135999999999996</v>
      </c>
      <c r="FI9" s="19">
        <v>80.331999999999994</v>
      </c>
      <c r="FJ9" s="19">
        <v>81.674000000000007</v>
      </c>
      <c r="FK9" s="19">
        <v>82.715999999999994</v>
      </c>
      <c r="FL9" s="19">
        <v>83.683999999999997</v>
      </c>
      <c r="FM9" s="19">
        <v>86.262</v>
      </c>
      <c r="FN9" s="19">
        <v>87.787999999999997</v>
      </c>
      <c r="FO9" s="19">
        <v>88.387</v>
      </c>
      <c r="FP9" s="19">
        <v>91.388999999999996</v>
      </c>
      <c r="FQ9" s="19">
        <v>94.98</v>
      </c>
      <c r="FR9" s="19">
        <v>94.384</v>
      </c>
      <c r="FS9" s="19">
        <v>92.899000000000001</v>
      </c>
      <c r="FT9" s="19">
        <v>91.466999999999999</v>
      </c>
      <c r="FU9" s="19">
        <v>91.183000000000007</v>
      </c>
      <c r="FV9" s="19">
        <v>89.813000000000002</v>
      </c>
      <c r="FW9" s="19">
        <v>86.72</v>
      </c>
      <c r="FX9" s="19">
        <v>86.552000000000007</v>
      </c>
      <c r="FY9" s="19">
        <v>84.983999999999995</v>
      </c>
      <c r="FZ9" s="19">
        <v>83.644999999999996</v>
      </c>
      <c r="GA9" s="19">
        <v>85.58</v>
      </c>
      <c r="GB9" s="19">
        <v>83.53</v>
      </c>
      <c r="GC9" s="19">
        <v>83.102000000000004</v>
      </c>
      <c r="GD9" s="19">
        <v>81.38</v>
      </c>
      <c r="GE9" s="19">
        <v>82.051000000000002</v>
      </c>
      <c r="GF9" s="19">
        <v>81.215000000000003</v>
      </c>
      <c r="GG9" s="19">
        <v>71.186000000000007</v>
      </c>
      <c r="GH9" s="19">
        <v>70.795000000000002</v>
      </c>
      <c r="GI9" s="19">
        <v>72.296999999999997</v>
      </c>
      <c r="GJ9" s="19">
        <v>72.915000000000006</v>
      </c>
      <c r="GK9" s="19">
        <v>90.045000000000002</v>
      </c>
      <c r="GL9" s="19">
        <v>84.653999999999996</v>
      </c>
      <c r="GM9" s="19">
        <v>83.974000000000004</v>
      </c>
      <c r="GN9" s="19">
        <v>90.584000000000003</v>
      </c>
      <c r="GO9" s="19">
        <v>89.459000000000003</v>
      </c>
      <c r="GP9" s="19">
        <v>93.335999999999999</v>
      </c>
      <c r="GQ9" s="19">
        <v>94.242000000000004</v>
      </c>
      <c r="GR9" s="19">
        <v>88.67</v>
      </c>
      <c r="GS9" s="19">
        <v>86.016000000000005</v>
      </c>
      <c r="GT9" s="19">
        <v>90.403000000000006</v>
      </c>
      <c r="GU9" s="19">
        <v>89.031000000000006</v>
      </c>
      <c r="GV9" s="19">
        <v>84.933999999999997</v>
      </c>
      <c r="GW9" s="19">
        <v>79.471999999999994</v>
      </c>
      <c r="GX9" s="19">
        <v>82.631</v>
      </c>
      <c r="GY9" s="19">
        <v>85.786000000000001</v>
      </c>
      <c r="GZ9" s="19">
        <v>91.567999999999998</v>
      </c>
      <c r="HA9" s="19">
        <v>98.909000000000006</v>
      </c>
      <c r="HB9" s="19">
        <v>100.29300000000001</v>
      </c>
      <c r="HC9" s="19">
        <v>106.783</v>
      </c>
      <c r="HD9" s="19">
        <v>108.11199999999999</v>
      </c>
      <c r="HE9" s="19">
        <v>103.486</v>
      </c>
      <c r="HF9" s="19">
        <v>99.254999999999995</v>
      </c>
      <c r="HG9" s="19">
        <v>97.923000000000002</v>
      </c>
      <c r="HH9" s="19">
        <v>98.055999999999997</v>
      </c>
      <c r="HI9" s="19">
        <v>98.296000000000006</v>
      </c>
      <c r="HJ9" s="19">
        <v>100.788</v>
      </c>
      <c r="HK9" s="19">
        <v>100.88200000000001</v>
      </c>
      <c r="HL9" s="19">
        <v>102.28100000000001</v>
      </c>
      <c r="HM9" s="19">
        <v>98.367999999999995</v>
      </c>
      <c r="HN9" s="19">
        <v>89.094999999999999</v>
      </c>
      <c r="HO9" s="19">
        <v>89.26</v>
      </c>
      <c r="HP9" s="19">
        <v>87.09</v>
      </c>
      <c r="HQ9" s="19">
        <v>85.072000000000003</v>
      </c>
      <c r="HR9" s="19">
        <v>86.165999999999997</v>
      </c>
      <c r="HS9" s="19">
        <v>86.090999999999994</v>
      </c>
      <c r="HT9" s="19">
        <v>91.97</v>
      </c>
      <c r="HU9" s="19">
        <v>93.5</v>
      </c>
      <c r="HV9" s="19">
        <v>93.852999999999994</v>
      </c>
      <c r="HW9" s="19">
        <v>92.960999999999999</v>
      </c>
      <c r="HX9" s="19">
        <v>93.602999999999994</v>
      </c>
      <c r="HY9" s="19">
        <v>90.927000000000007</v>
      </c>
      <c r="HZ9" s="19">
        <v>89.209000000000003</v>
      </c>
      <c r="IA9" s="19">
        <v>90.659000000000006</v>
      </c>
      <c r="IB9" s="19">
        <v>90.787999999999997</v>
      </c>
      <c r="IC9" s="19">
        <v>93.647999999999996</v>
      </c>
      <c r="ID9" s="19">
        <v>97.647999999999996</v>
      </c>
      <c r="IE9" s="19">
        <v>96.983000000000004</v>
      </c>
      <c r="IF9" s="19">
        <v>90.947000000000003</v>
      </c>
      <c r="IG9" s="19">
        <v>83.787000000000006</v>
      </c>
      <c r="IH9" s="19">
        <v>83.200999999999993</v>
      </c>
      <c r="II9" s="19">
        <v>84.911000000000001</v>
      </c>
      <c r="IJ9" s="19">
        <v>85.954999999999998</v>
      </c>
      <c r="IK9" s="19">
        <v>84.061000000000007</v>
      </c>
      <c r="IL9" s="19">
        <v>91.424000000000007</v>
      </c>
      <c r="IM9" s="19">
        <v>94.656000000000006</v>
      </c>
      <c r="IN9" s="19">
        <v>86.540999999999997</v>
      </c>
      <c r="IO9" s="19">
        <v>87.983000000000004</v>
      </c>
      <c r="IP9" s="19">
        <v>84.858999999999995</v>
      </c>
      <c r="IQ9" s="19">
        <v>82.051000000000002</v>
      </c>
      <c r="IR9" s="19">
        <v>78.828999999999994</v>
      </c>
      <c r="IS9" s="19">
        <v>86.754999999999995</v>
      </c>
      <c r="IT9" s="19">
        <v>94.483999999999995</v>
      </c>
      <c r="IU9" s="19">
        <v>101.184</v>
      </c>
      <c r="IV9" s="19">
        <v>102.746</v>
      </c>
      <c r="IW9" s="19">
        <v>104.066</v>
      </c>
      <c r="IX9" s="19">
        <v>106.497</v>
      </c>
      <c r="IY9" s="19">
        <v>103.63500000000001</v>
      </c>
      <c r="IZ9" s="19">
        <v>108.553</v>
      </c>
      <c r="JA9" s="19">
        <v>112.485</v>
      </c>
      <c r="JB9" s="19">
        <v>113.82299999999999</v>
      </c>
      <c r="JC9" s="19">
        <v>120.047</v>
      </c>
      <c r="JD9" s="19">
        <v>135.44399999999999</v>
      </c>
      <c r="JE9" s="19">
        <v>142.47</v>
      </c>
      <c r="JF9" s="19">
        <v>137.73099999999999</v>
      </c>
      <c r="JG9" s="19">
        <v>133.715</v>
      </c>
      <c r="JH9" s="19">
        <v>136.154</v>
      </c>
      <c r="JI9" s="19">
        <v>134.49799999999999</v>
      </c>
      <c r="JJ9" s="19">
        <v>138.744</v>
      </c>
      <c r="JK9" s="19">
        <v>137.33099999999999</v>
      </c>
      <c r="JL9" s="19">
        <v>138.05099999999999</v>
      </c>
      <c r="JM9" s="19">
        <v>127.90900000000001</v>
      </c>
      <c r="JN9" s="19">
        <v>124.458</v>
      </c>
      <c r="JO9" s="19">
        <v>124.398</v>
      </c>
      <c r="JP9" s="19">
        <v>126.556</v>
      </c>
      <c r="JQ9" s="19">
        <v>124.786</v>
      </c>
      <c r="JR9" s="19">
        <v>129.9</v>
      </c>
      <c r="JS9" s="19">
        <v>129.84700000000001</v>
      </c>
      <c r="JT9" s="19">
        <v>127.059</v>
      </c>
      <c r="JU9" s="19">
        <v>120.761</v>
      </c>
      <c r="JV9" s="19">
        <v>121.41500000000001</v>
      </c>
      <c r="JW9" s="19">
        <v>111.336</v>
      </c>
      <c r="JX9" s="19">
        <v>94.581000000000003</v>
      </c>
      <c r="JY9" s="19">
        <v>87.206999999999994</v>
      </c>
      <c r="JZ9" s="19">
        <v>88.191999999999993</v>
      </c>
      <c r="KA9" s="19">
        <v>87.662999999999997</v>
      </c>
      <c r="KB9" s="19">
        <v>90.751999999999995</v>
      </c>
      <c r="KC9" s="19">
        <v>92.736000000000004</v>
      </c>
      <c r="KD9" s="19">
        <v>94.820999999999998</v>
      </c>
      <c r="KE9" s="19">
        <v>94.378</v>
      </c>
      <c r="KF9" s="19">
        <v>94.08</v>
      </c>
      <c r="KG9" s="19">
        <v>95.38</v>
      </c>
      <c r="KH9" s="19">
        <v>98.387</v>
      </c>
      <c r="KI9" s="19">
        <v>96.126000000000005</v>
      </c>
      <c r="KJ9" s="19">
        <v>95.403000000000006</v>
      </c>
      <c r="KK9" s="19">
        <v>94.905000000000001</v>
      </c>
      <c r="KL9" s="19">
        <v>104.691</v>
      </c>
      <c r="KM9" s="19">
        <v>109.21299999999999</v>
      </c>
      <c r="KN9" s="19">
        <v>113.958</v>
      </c>
      <c r="KO9" s="19">
        <v>112.86</v>
      </c>
      <c r="KP9" s="19">
        <v>112.58499999999999</v>
      </c>
      <c r="KQ9" s="19">
        <v>112.018</v>
      </c>
      <c r="KR9" s="19">
        <v>111.607</v>
      </c>
      <c r="KS9" s="19">
        <v>111.339</v>
      </c>
      <c r="KT9" s="19">
        <v>114.76</v>
      </c>
      <c r="KU9" s="19">
        <v>115.16800000000001</v>
      </c>
      <c r="KV9" s="19">
        <v>126.184</v>
      </c>
      <c r="KW9" s="19">
        <v>132.73599999999999</v>
      </c>
      <c r="KX9" s="19">
        <v>136.21299999999999</v>
      </c>
      <c r="KY9" s="19">
        <v>137.50200000000001</v>
      </c>
      <c r="KZ9" s="19">
        <v>143.34100000000001</v>
      </c>
      <c r="LA9" s="19">
        <v>142.94399999999999</v>
      </c>
      <c r="LB9" s="19">
        <v>141.05000000000001</v>
      </c>
      <c r="LC9" s="19">
        <v>136.959</v>
      </c>
      <c r="LD9" s="19">
        <v>133.53</v>
      </c>
      <c r="LE9" s="19">
        <v>138.976</v>
      </c>
      <c r="LF9" s="19">
        <v>140.52199999999999</v>
      </c>
      <c r="LG9" s="19">
        <v>139.38</v>
      </c>
      <c r="LH9" s="19">
        <v>145.798</v>
      </c>
      <c r="LI9" s="19">
        <v>152.13</v>
      </c>
      <c r="LJ9" s="19">
        <v>158.62700000000001</v>
      </c>
      <c r="LK9" s="19">
        <v>161.30500000000001</v>
      </c>
      <c r="LL9" s="19">
        <v>158.72999999999999</v>
      </c>
      <c r="LM9" s="19">
        <v>154.90299999999999</v>
      </c>
      <c r="LN9" s="19">
        <v>153.26300000000001</v>
      </c>
      <c r="LO9" s="19">
        <v>154.72300000000001</v>
      </c>
      <c r="LP9" s="19">
        <v>156.34700000000001</v>
      </c>
      <c r="LQ9" s="19">
        <v>153.80099999999999</v>
      </c>
      <c r="LR9" s="19">
        <v>156.57599999999999</v>
      </c>
      <c r="LS9" s="19">
        <v>162.489</v>
      </c>
      <c r="LT9" s="19">
        <v>167.98699999999999</v>
      </c>
      <c r="LU9" s="19">
        <v>171.51300000000001</v>
      </c>
      <c r="LV9" s="19">
        <v>168.74700000000001</v>
      </c>
      <c r="LW9" s="19">
        <v>169.81100000000001</v>
      </c>
      <c r="LX9" s="19">
        <v>167.65700000000001</v>
      </c>
      <c r="LY9" s="19">
        <v>169.238</v>
      </c>
      <c r="LZ9" s="19">
        <v>171.69399999999999</v>
      </c>
      <c r="MA9" s="19">
        <v>171.143</v>
      </c>
      <c r="MB9" s="19">
        <v>172.91900000000001</v>
      </c>
      <c r="MC9" s="19">
        <v>178.429</v>
      </c>
      <c r="MD9" s="19">
        <v>185.36</v>
      </c>
      <c r="ME9" s="19">
        <v>184.02799999999999</v>
      </c>
      <c r="MF9" s="19">
        <v>179.50700000000001</v>
      </c>
      <c r="MG9" s="19">
        <v>174.94800000000001</v>
      </c>
      <c r="MH9" s="19">
        <v>182.87200000000001</v>
      </c>
      <c r="MI9" s="19">
        <v>191.57599999999999</v>
      </c>
      <c r="MJ9" s="19">
        <v>190.11699999999999</v>
      </c>
      <c r="MK9" s="19">
        <v>191.34800000000001</v>
      </c>
      <c r="ML9" s="19">
        <v>213.74299999999999</v>
      </c>
      <c r="MM9" s="19">
        <v>221.57499999999999</v>
      </c>
      <c r="MN9" s="19">
        <v>221.49799999999999</v>
      </c>
      <c r="MO9" s="19">
        <v>222.17099999999999</v>
      </c>
      <c r="MP9" s="19">
        <v>223.27799999999999</v>
      </c>
      <c r="MQ9" s="19">
        <v>224.62299999999999</v>
      </c>
      <c r="MR9" s="19">
        <v>221.12200000000001</v>
      </c>
      <c r="MS9" s="19">
        <v>211.233</v>
      </c>
      <c r="MT9" s="19">
        <v>214.387</v>
      </c>
      <c r="MU9" s="19">
        <v>226.21700000000001</v>
      </c>
      <c r="MV9" s="19">
        <v>228.768</v>
      </c>
      <c r="MW9" s="19">
        <v>243.39</v>
      </c>
      <c r="MX9" s="19">
        <v>241.87</v>
      </c>
      <c r="MY9" s="19">
        <v>237.32</v>
      </c>
      <c r="MZ9" s="19">
        <v>249.56399999999999</v>
      </c>
      <c r="NA9" s="19">
        <v>247.11699999999999</v>
      </c>
      <c r="NB9" s="19">
        <v>271.91000000000003</v>
      </c>
      <c r="NC9" s="19">
        <v>287.16899999999998</v>
      </c>
      <c r="ND9" s="19">
        <v>294.71800000000002</v>
      </c>
      <c r="NE9" s="19">
        <v>296.517</v>
      </c>
      <c r="NF9" s="19">
        <v>284.64100000000002</v>
      </c>
      <c r="NG9" s="19">
        <v>278.74099999999999</v>
      </c>
      <c r="NH9" s="19">
        <v>280.43299999999999</v>
      </c>
      <c r="NI9" s="19">
        <v>281.14600000000002</v>
      </c>
      <c r="NJ9" s="19">
        <v>276.42099999999999</v>
      </c>
      <c r="NK9" s="19">
        <v>277.86599999999999</v>
      </c>
      <c r="NL9" s="19">
        <v>276.14800000000002</v>
      </c>
      <c r="NM9" s="19">
        <v>273.65499999999997</v>
      </c>
      <c r="NN9" s="19">
        <v>271.75400000000002</v>
      </c>
      <c r="NO9" s="19">
        <v>267.29399999999998</v>
      </c>
      <c r="NP9" s="19">
        <v>266.267</v>
      </c>
      <c r="NQ9" s="19">
        <v>265.72800000000001</v>
      </c>
      <c r="NR9" s="19">
        <v>273.815</v>
      </c>
      <c r="NS9" s="19">
        <v>282.06400000000002</v>
      </c>
      <c r="NT9" s="19">
        <v>286.791</v>
      </c>
      <c r="NU9" s="19">
        <v>283.00599999999997</v>
      </c>
      <c r="NV9" s="19">
        <v>278.904</v>
      </c>
      <c r="NW9" s="19">
        <v>272.61200000000002</v>
      </c>
      <c r="NX9" s="19">
        <v>265.80099999999999</v>
      </c>
      <c r="NY9" s="19">
        <v>262.10500000000002</v>
      </c>
      <c r="NZ9" s="19">
        <v>263.77699999999999</v>
      </c>
      <c r="OA9" s="19">
        <v>256.26400000000001</v>
      </c>
      <c r="OB9" s="19">
        <v>246.54599999999999</v>
      </c>
      <c r="OC9" s="19">
        <v>239.23500000000001</v>
      </c>
      <c r="OD9" s="19">
        <v>191.262</v>
      </c>
      <c r="OE9" s="19">
        <v>193.63800000000001</v>
      </c>
      <c r="OF9" s="19">
        <v>194.36799999999999</v>
      </c>
      <c r="OG9" s="19">
        <v>196.905</v>
      </c>
      <c r="OH9" s="19">
        <v>200.32499999999999</v>
      </c>
      <c r="OI9" s="19">
        <v>176.614</v>
      </c>
      <c r="OJ9" s="19">
        <v>170.48099999999999</v>
      </c>
      <c r="OK9" s="19">
        <v>165.245</v>
      </c>
      <c r="OL9" s="19">
        <v>160.559</v>
      </c>
      <c r="OM9" s="19">
        <v>158.441</v>
      </c>
      <c r="ON9" s="19">
        <v>158.48599999999999</v>
      </c>
      <c r="OO9" s="19">
        <v>155.63999999999999</v>
      </c>
      <c r="OP9" s="19">
        <v>152.02000000000001</v>
      </c>
      <c r="OQ9" s="19">
        <v>155.98599999999999</v>
      </c>
      <c r="OR9" s="19">
        <v>159.797</v>
      </c>
      <c r="OS9" s="19">
        <v>161.05799999999999</v>
      </c>
      <c r="OT9" s="19">
        <v>162.50899999999999</v>
      </c>
      <c r="OU9" s="19">
        <v>163.74199999999999</v>
      </c>
      <c r="OV9" s="19">
        <v>167.59700000000001</v>
      </c>
      <c r="OW9" s="19">
        <v>171.11</v>
      </c>
      <c r="OX9" s="19">
        <v>170.97</v>
      </c>
      <c r="OY9" s="19">
        <v>169.96700000000001</v>
      </c>
      <c r="OZ9" s="19">
        <v>153.19900000000001</v>
      </c>
      <c r="PA9" s="19">
        <v>147.43299999999999</v>
      </c>
      <c r="PB9" s="19">
        <v>143.08600000000001</v>
      </c>
      <c r="PC9" s="19">
        <v>137.56399999999999</v>
      </c>
      <c r="PD9" s="19">
        <v>138.398</v>
      </c>
      <c r="PE9" s="19">
        <v>135.70099999999999</v>
      </c>
      <c r="PF9" s="19">
        <v>133.27799999999999</v>
      </c>
      <c r="PG9" s="19">
        <v>131.89500000000001</v>
      </c>
      <c r="PH9" s="19">
        <v>131.77500000000001</v>
      </c>
      <c r="PI9" s="19">
        <v>130.25299999999999</v>
      </c>
      <c r="PJ9" s="19">
        <v>129.416</v>
      </c>
      <c r="PK9" s="19">
        <v>122.063</v>
      </c>
      <c r="PL9" s="19">
        <v>121.438</v>
      </c>
      <c r="PM9" s="19">
        <v>119.104</v>
      </c>
      <c r="PN9" s="19">
        <v>114.127</v>
      </c>
      <c r="PO9" s="19">
        <v>112.968</v>
      </c>
      <c r="PP9" s="19">
        <v>116.07299999999999</v>
      </c>
      <c r="PQ9" s="19">
        <v>118.798</v>
      </c>
      <c r="PR9" s="19">
        <v>118.657</v>
      </c>
      <c r="PS9" s="19">
        <v>120.611</v>
      </c>
      <c r="PT9" s="19">
        <v>117.648</v>
      </c>
      <c r="PU9" s="19">
        <v>119.81</v>
      </c>
      <c r="PV9" s="19">
        <v>120.313</v>
      </c>
      <c r="PW9" s="19">
        <v>123.39100000000001</v>
      </c>
      <c r="PX9" s="19">
        <v>133.863</v>
      </c>
      <c r="PY9" s="19">
        <v>136.32599999999999</v>
      </c>
      <c r="PZ9" s="19">
        <v>144.24600000000001</v>
      </c>
      <c r="QA9" s="19">
        <v>152.62899999999999</v>
      </c>
      <c r="QB9" s="19">
        <v>158.209</v>
      </c>
      <c r="QC9" s="19">
        <v>159.60400000000001</v>
      </c>
      <c r="QD9" s="19">
        <v>167.26499999999999</v>
      </c>
      <c r="QE9" s="19">
        <v>168.55699999999999</v>
      </c>
      <c r="QF9" s="19">
        <v>170.56200000000001</v>
      </c>
      <c r="QG9" s="19">
        <v>176.06399999999999</v>
      </c>
      <c r="QH9" s="19">
        <v>177.999</v>
      </c>
      <c r="QI9" s="19">
        <v>181.983</v>
      </c>
      <c r="QJ9" s="19">
        <v>182.86199999999999</v>
      </c>
      <c r="QK9" s="19">
        <v>183.041</v>
      </c>
      <c r="QL9" s="19">
        <v>180.98099999999999</v>
      </c>
      <c r="QM9" s="19">
        <v>179.32499999999999</v>
      </c>
      <c r="QN9" s="19">
        <v>179.11600000000001</v>
      </c>
      <c r="QO9" s="19">
        <v>175.88800000000001</v>
      </c>
      <c r="QP9" s="19">
        <v>176.63</v>
      </c>
      <c r="QQ9" s="19">
        <v>175.881</v>
      </c>
      <c r="QR9" s="19">
        <v>178.673</v>
      </c>
      <c r="QS9" s="19">
        <v>178.607</v>
      </c>
      <c r="QT9" s="19">
        <v>178.31100000000001</v>
      </c>
      <c r="QU9" s="19">
        <v>181.01900000000001</v>
      </c>
      <c r="QV9" s="19">
        <v>184.387</v>
      </c>
      <c r="QW9" s="19">
        <v>183.898</v>
      </c>
      <c r="QX9" s="19">
        <v>184.55099999999999</v>
      </c>
      <c r="QY9" s="19">
        <v>184.35499999999999</v>
      </c>
      <c r="QZ9" s="19">
        <v>178.68799999999999</v>
      </c>
      <c r="RA9" s="19">
        <v>177.17500000000001</v>
      </c>
      <c r="RB9" s="19">
        <v>175.40199999999999</v>
      </c>
      <c r="RC9" s="19">
        <v>169.387</v>
      </c>
      <c r="RD9" s="19">
        <v>168.666</v>
      </c>
      <c r="RE9" s="19">
        <v>169.20699999999999</v>
      </c>
      <c r="RF9" s="19">
        <v>170.69399999999999</v>
      </c>
      <c r="RG9" s="19">
        <v>171.184</v>
      </c>
      <c r="RH9" s="19">
        <v>167.81899999999999</v>
      </c>
      <c r="RI9" s="19">
        <v>167.35400000000001</v>
      </c>
      <c r="RJ9" s="19">
        <v>168.702</v>
      </c>
      <c r="RK9" s="19">
        <v>172.60499999999999</v>
      </c>
      <c r="RL9" s="19">
        <v>170.589</v>
      </c>
      <c r="RM9" s="19">
        <v>173.64</v>
      </c>
      <c r="RN9" s="19">
        <v>180.63499999999999</v>
      </c>
      <c r="RO9" s="19">
        <v>181.809</v>
      </c>
      <c r="RP9" s="19">
        <v>183.18299999999999</v>
      </c>
      <c r="RQ9" s="19">
        <v>183.898</v>
      </c>
      <c r="RR9" s="19">
        <v>186.923</v>
      </c>
      <c r="RS9" s="19">
        <v>187.41</v>
      </c>
      <c r="RT9" s="19">
        <v>187.441</v>
      </c>
      <c r="RU9" s="19">
        <v>188.04599999999999</v>
      </c>
      <c r="RV9" s="19">
        <v>189.23699999999999</v>
      </c>
      <c r="RW9" s="19">
        <v>190.06700000000001</v>
      </c>
      <c r="RX9" s="19">
        <v>192.172</v>
      </c>
      <c r="RY9" s="19">
        <v>189.77600000000001</v>
      </c>
      <c r="RZ9" s="19">
        <v>194.875</v>
      </c>
      <c r="SA9" s="19">
        <v>203.107</v>
      </c>
      <c r="SB9" s="19">
        <v>208.297</v>
      </c>
      <c r="SC9" s="19">
        <v>210.66300000000001</v>
      </c>
      <c r="SD9" s="19">
        <v>211.56299999999999</v>
      </c>
      <c r="SE9" s="19">
        <v>213.99700000000001</v>
      </c>
      <c r="SF9" s="19">
        <v>206.98099999999999</v>
      </c>
      <c r="SG9" s="19">
        <v>210.27600000000001</v>
      </c>
      <c r="SH9" s="19">
        <v>202.422</v>
      </c>
      <c r="SI9" s="19">
        <v>188.57300000000001</v>
      </c>
      <c r="SJ9" s="19">
        <v>186.82499999999999</v>
      </c>
      <c r="SK9" s="19">
        <v>180.14500000000001</v>
      </c>
      <c r="SL9" s="19">
        <v>178.15799999999999</v>
      </c>
      <c r="SM9" s="19">
        <v>177.16900000000001</v>
      </c>
      <c r="SN9" s="19">
        <v>175.03200000000001</v>
      </c>
      <c r="SO9" s="19">
        <v>173.495</v>
      </c>
      <c r="SP9" s="19">
        <v>169.941</v>
      </c>
      <c r="SQ9" s="19">
        <v>170.267</v>
      </c>
      <c r="SR9" s="19">
        <v>177.999</v>
      </c>
      <c r="SS9" s="19">
        <v>176.97900000000001</v>
      </c>
      <c r="ST9" s="19">
        <v>175.03100000000001</v>
      </c>
    </row>
    <row r="10" spans="2:515" s="2" customFormat="1" x14ac:dyDescent="0.25"/>
    <row r="11" spans="2:515" s="2" customFormat="1" x14ac:dyDescent="0.25">
      <c r="B11" s="2" t="s">
        <v>1093</v>
      </c>
    </row>
    <row r="12" spans="2:515" s="2" customFormat="1" x14ac:dyDescent="0.25">
      <c r="B12" s="15" t="s">
        <v>787</v>
      </c>
      <c r="C12" s="2">
        <f>MATCH(B12,$B$6:$B$10,0)</f>
        <v>4</v>
      </c>
      <c r="F12" s="19" cm="1">
        <f t="array" ref="F12">INDEX(F$6:F$10,$C12)-INDEX(F$6:F$10,$C13)</f>
        <v>-54.577000000000027</v>
      </c>
      <c r="G12" s="19" cm="1">
        <f t="array" ref="G12">INDEX(G$6:G$10,$C12)-INDEX(G$6:G$10,$C13)</f>
        <v>-54.19</v>
      </c>
      <c r="H12" s="19" cm="1">
        <f t="array" ref="H12">INDEX(H$6:H$10,$C12)-INDEX(H$6:H$10,$C13)</f>
        <v>-23.656000000000006</v>
      </c>
      <c r="I12" s="19" cm="1">
        <f t="array" ref="I12">INDEX(I$6:I$10,$C12)-INDEX(I$6:I$10,$C13)</f>
        <v>-6.9529999999999745</v>
      </c>
      <c r="J12" s="19" cm="1">
        <f t="array" ref="J12">INDEX(J$6:J$10,$C12)-INDEX(J$6:J$10,$C13)</f>
        <v>14.865000000000009</v>
      </c>
      <c r="K12" s="19" cm="1">
        <f t="array" ref="K12">INDEX(K$6:K$10,$C12)-INDEX(K$6:K$10,$C13)</f>
        <v>18.107000000000028</v>
      </c>
      <c r="L12" s="19" cm="1">
        <f t="array" ref="L12">INDEX(L$6:L$10,$C12)-INDEX(L$6:L$10,$C13)</f>
        <v>21.90300000000002</v>
      </c>
      <c r="M12" s="19" cm="1">
        <f t="array" ref="M12">INDEX(M$6:M$10,$C12)-INDEX(M$6:M$10,$C13)</f>
        <v>16.239000000000033</v>
      </c>
      <c r="N12" s="19" cm="1">
        <f t="array" ref="N12">INDEX(N$6:N$10,$C12)-INDEX(N$6:N$10,$C13)</f>
        <v>11.031999999999982</v>
      </c>
      <c r="O12" s="19" cm="1">
        <f t="array" ref="O12">INDEX(O$6:O$10,$C12)-INDEX(O$6:O$10,$C13)</f>
        <v>4.7119999999999891</v>
      </c>
      <c r="P12" s="19" cm="1">
        <f t="array" ref="P12">INDEX(P$6:P$10,$C12)-INDEX(P$6:P$10,$C13)</f>
        <v>62.81</v>
      </c>
      <c r="Q12" s="19" cm="1">
        <f t="array" ref="Q12">INDEX(Q$6:Q$10,$C12)-INDEX(Q$6:Q$10,$C13)</f>
        <v>5.5840000000000032</v>
      </c>
      <c r="R12" s="19" cm="1">
        <f t="array" ref="R12">INDEX(R$6:R$10,$C12)-INDEX(R$6:R$10,$C13)</f>
        <v>-5.1059999999999945</v>
      </c>
      <c r="S12" s="19" cm="1">
        <f t="array" ref="S12">INDEX(S$6:S$10,$C12)-INDEX(S$6:S$10,$C13)</f>
        <v>1.507000000000005</v>
      </c>
      <c r="T12" s="19" cm="1">
        <f t="array" ref="T12">INDEX(T$6:T$10,$C12)-INDEX(T$6:T$10,$C13)</f>
        <v>3.5860000000000127</v>
      </c>
      <c r="U12" s="19" cm="1">
        <f t="array" ref="U12">INDEX(U$6:U$10,$C12)-INDEX(U$6:U$10,$C13)</f>
        <v>6.7789999999999964</v>
      </c>
      <c r="V12" s="19" cm="1">
        <f t="array" ref="V12">INDEX(V$6:V$10,$C12)-INDEX(V$6:V$10,$C13)</f>
        <v>4.375</v>
      </c>
      <c r="W12" s="19" cm="1">
        <f t="array" ref="W12">INDEX(W$6:W$10,$C12)-INDEX(W$6:W$10,$C13)</f>
        <v>0.61700000000001864</v>
      </c>
      <c r="X12" s="19" cm="1">
        <f t="array" ref="X12">INDEX(X$6:X$10,$C12)-INDEX(X$6:X$10,$C13)</f>
        <v>-24.201999999999998</v>
      </c>
      <c r="Y12" s="19" cm="1">
        <f t="array" ref="Y12">INDEX(Y$6:Y$10,$C12)-INDEX(Y$6:Y$10,$C13)</f>
        <v>-16.265999999999963</v>
      </c>
      <c r="Z12" s="19" cm="1">
        <f t="array" ref="Z12">INDEX(Z$6:Z$10,$C12)-INDEX(Z$6:Z$10,$C13)</f>
        <v>-19.846000000000004</v>
      </c>
      <c r="AA12" s="19" cm="1">
        <f t="array" ref="AA12">INDEX(AA$6:AA$10,$C12)-INDEX(AA$6:AA$10,$C13)</f>
        <v>7.410000000000025</v>
      </c>
      <c r="AB12" s="19" cm="1">
        <f t="array" ref="AB12">INDEX(AB$6:AB$10,$C12)-INDEX(AB$6:AB$10,$C13)</f>
        <v>-24.850999999999999</v>
      </c>
      <c r="AC12" s="19" cm="1">
        <f t="array" ref="AC12">INDEX(AC$6:AC$10,$C12)-INDEX(AC$6:AC$10,$C13)</f>
        <v>-15.20799999999997</v>
      </c>
      <c r="AD12" s="19" cm="1">
        <f t="array" ref="AD12">INDEX(AD$6:AD$10,$C12)-INDEX(AD$6:AD$10,$C13)</f>
        <v>-15.884000000000015</v>
      </c>
      <c r="AE12" s="19" cm="1">
        <f t="array" ref="AE12">INDEX(AE$6:AE$10,$C12)-INDEX(AE$6:AE$10,$C13)</f>
        <v>-16.391999999999996</v>
      </c>
      <c r="AF12" s="19" cm="1">
        <f t="array" ref="AF12">INDEX(AF$6:AF$10,$C12)-INDEX(AF$6:AF$10,$C13)</f>
        <v>-29.105999999999995</v>
      </c>
      <c r="AG12" s="19" cm="1">
        <f t="array" ref="AG12">INDEX(AG$6:AG$10,$C12)-INDEX(AG$6:AG$10,$C13)</f>
        <v>-35.062000000000012</v>
      </c>
      <c r="AH12" s="19" cm="1">
        <f t="array" ref="AH12">INDEX(AH$6:AH$10,$C12)-INDEX(AH$6:AH$10,$C13)</f>
        <v>-30.55400000000003</v>
      </c>
      <c r="AI12" s="19" cm="1">
        <f t="array" ref="AI12">INDEX(AI$6:AI$10,$C12)-INDEX(AI$6:AI$10,$C13)</f>
        <v>-29.671999999999969</v>
      </c>
      <c r="AJ12" s="19" cm="1">
        <f t="array" ref="AJ12">INDEX(AJ$6:AJ$10,$C12)-INDEX(AJ$6:AJ$10,$C13)</f>
        <v>-23.591000000000008</v>
      </c>
      <c r="AK12" s="19" cm="1">
        <f t="array" ref="AK12">INDEX(AK$6:AK$10,$C12)-INDEX(AK$6:AK$10,$C13)</f>
        <v>-17.163999999999987</v>
      </c>
      <c r="AL12" s="19" cm="1">
        <f t="array" ref="AL12">INDEX(AL$6:AL$10,$C12)-INDEX(AL$6:AL$10,$C13)</f>
        <v>-16.053999999999974</v>
      </c>
      <c r="AM12" s="19" cm="1">
        <f t="array" ref="AM12">INDEX(AM$6:AM$10,$C12)-INDEX(AM$6:AM$10,$C13)</f>
        <v>-16.644000000000005</v>
      </c>
      <c r="AN12" s="19" cm="1">
        <f t="array" ref="AN12">INDEX(AN$6:AN$10,$C12)-INDEX(AN$6:AN$10,$C13)</f>
        <v>-22.632000000000005</v>
      </c>
      <c r="AO12" s="19" cm="1">
        <f t="array" ref="AO12">INDEX(AO$6:AO$10,$C12)-INDEX(AO$6:AO$10,$C13)</f>
        <v>-23.081000000000017</v>
      </c>
      <c r="AP12" s="19" cm="1">
        <f t="array" ref="AP12">INDEX(AP$6:AP$10,$C12)-INDEX(AP$6:AP$10,$C13)</f>
        <v>-24.894999999999982</v>
      </c>
      <c r="AQ12" s="19" cm="1">
        <f t="array" ref="AQ12">INDEX(AQ$6:AQ$10,$C12)-INDEX(AQ$6:AQ$10,$C13)</f>
        <v>-36.710999999999956</v>
      </c>
      <c r="AR12" s="19" cm="1">
        <f t="array" ref="AR12">INDEX(AR$6:AR$10,$C12)-INDEX(AR$6:AR$10,$C13)</f>
        <v>-23.73599999999999</v>
      </c>
      <c r="AS12" s="19" cm="1">
        <f t="array" ref="AS12">INDEX(AS$6:AS$10,$C12)-INDEX(AS$6:AS$10,$C13)</f>
        <v>-4.875</v>
      </c>
      <c r="AT12" s="19" cm="1">
        <f t="array" ref="AT12">INDEX(AT$6:AT$10,$C12)-INDEX(AT$6:AT$10,$C13)</f>
        <v>45.276999999999987</v>
      </c>
      <c r="AU12" s="19" cm="1">
        <f t="array" ref="AU12">INDEX(AU$6:AU$10,$C12)-INDEX(AU$6:AU$10,$C13)</f>
        <v>33.012</v>
      </c>
      <c r="AV12" s="19" cm="1">
        <f t="array" ref="AV12">INDEX(AV$6:AV$10,$C12)-INDEX(AV$6:AV$10,$C13)</f>
        <v>29.007000000000005</v>
      </c>
      <c r="AW12" s="19" cm="1">
        <f t="array" ref="AW12">INDEX(AW$6:AW$10,$C12)-INDEX(AW$6:AW$10,$C13)</f>
        <v>31.135000000000048</v>
      </c>
      <c r="AX12" s="19" cm="1">
        <f t="array" ref="AX12">INDEX(AX$6:AX$10,$C12)-INDEX(AX$6:AX$10,$C13)</f>
        <v>36.496000000000038</v>
      </c>
      <c r="AY12" s="19" cm="1">
        <f t="array" ref="AY12">INDEX(AY$6:AY$10,$C12)-INDEX(AY$6:AY$10,$C13)</f>
        <v>40.012</v>
      </c>
      <c r="AZ12" s="19" cm="1">
        <f t="array" ref="AZ12">INDEX(AZ$6:AZ$10,$C12)-INDEX(AZ$6:AZ$10,$C13)</f>
        <v>48.125999999999976</v>
      </c>
      <c r="BA12" s="19" cm="1">
        <f t="array" ref="BA12">INDEX(BA$6:BA$10,$C12)-INDEX(BA$6:BA$10,$C13)</f>
        <v>40.724000000000046</v>
      </c>
      <c r="BB12" s="19" cm="1">
        <f t="array" ref="BB12">INDEX(BB$6:BB$10,$C12)-INDEX(BB$6:BB$10,$C13)</f>
        <v>52.031000000000006</v>
      </c>
      <c r="BC12" s="19" cm="1">
        <f t="array" ref="BC12">INDEX(BC$6:BC$10,$C12)-INDEX(BC$6:BC$10,$C13)</f>
        <v>55.293999999999983</v>
      </c>
      <c r="BD12" s="19" cm="1">
        <f t="array" ref="BD12">INDEX(BD$6:BD$10,$C12)-INDEX(BD$6:BD$10,$C13)</f>
        <v>65.178999999999974</v>
      </c>
      <c r="BE12" s="19" cm="1">
        <f t="array" ref="BE12">INDEX(BE$6:BE$10,$C12)-INDEX(BE$6:BE$10,$C13)</f>
        <v>94.549000000000035</v>
      </c>
      <c r="BF12" s="19" cm="1">
        <f t="array" ref="BF12">INDEX(BF$6:BF$10,$C12)-INDEX(BF$6:BF$10,$C13)</f>
        <v>92.47500000000008</v>
      </c>
      <c r="BG12" s="19" cm="1">
        <f t="array" ref="BG12">INDEX(BG$6:BG$10,$C12)-INDEX(BG$6:BG$10,$C13)</f>
        <v>93.978000000000009</v>
      </c>
      <c r="BH12" s="19" cm="1">
        <f t="array" ref="BH12">INDEX(BH$6:BH$10,$C12)-INDEX(BH$6:BH$10,$C13)</f>
        <v>73.547000000000025</v>
      </c>
      <c r="BI12" s="19" cm="1">
        <f t="array" ref="BI12">INDEX(BI$6:BI$10,$C12)-INDEX(BI$6:BI$10,$C13)</f>
        <v>60.478000000000009</v>
      </c>
      <c r="BJ12" s="19" cm="1">
        <f t="array" ref="BJ12">INDEX(BJ$6:BJ$10,$C12)-INDEX(BJ$6:BJ$10,$C13)</f>
        <v>0.63899999999995316</v>
      </c>
      <c r="BK12" s="19" cm="1">
        <f t="array" ref="BK12">INDEX(BK$6:BK$10,$C12)-INDEX(BK$6:BK$10,$C13)</f>
        <v>-18.725000000000023</v>
      </c>
      <c r="BL12" s="19" cm="1">
        <f t="array" ref="BL12">INDEX(BL$6:BL$10,$C12)-INDEX(BL$6:BL$10,$C13)</f>
        <v>-45.76400000000001</v>
      </c>
      <c r="BM12" s="19" cm="1">
        <f t="array" ref="BM12">INDEX(BM$6:BM$10,$C12)-INDEX(BM$6:BM$10,$C13)</f>
        <v>-78.056000000000012</v>
      </c>
      <c r="BN12" s="19" cm="1">
        <f t="array" ref="BN12">INDEX(BN$6:BN$10,$C12)-INDEX(BN$6:BN$10,$C13)</f>
        <v>-93.141999999999996</v>
      </c>
      <c r="BO12" s="19" cm="1">
        <f t="array" ref="BO12">INDEX(BO$6:BO$10,$C12)-INDEX(BO$6:BO$10,$C13)</f>
        <v>-93.537000000000006</v>
      </c>
      <c r="BP12" s="19" cm="1">
        <f t="array" ref="BP12">INDEX(BP$6:BP$10,$C12)-INDEX(BP$6:BP$10,$C13)</f>
        <v>-84.108000000000004</v>
      </c>
      <c r="BQ12" s="19" cm="1">
        <f t="array" ref="BQ12">INDEX(BQ$6:BQ$10,$C12)-INDEX(BQ$6:BQ$10,$C13)</f>
        <v>-84.091999999999985</v>
      </c>
      <c r="BR12" s="19" cm="1">
        <f t="array" ref="BR12">INDEX(BR$6:BR$10,$C12)-INDEX(BR$6:BR$10,$C13)</f>
        <v>-82.09</v>
      </c>
      <c r="BS12" s="19" cm="1">
        <f t="array" ref="BS12">INDEX(BS$6:BS$10,$C12)-INDEX(BS$6:BS$10,$C13)</f>
        <v>-79.39</v>
      </c>
      <c r="BT12" s="19" cm="1">
        <f t="array" ref="BT12">INDEX(BT$6:BT$10,$C12)-INDEX(BT$6:BT$10,$C13)</f>
        <v>-84.623000000000005</v>
      </c>
      <c r="BU12" s="19" cm="1">
        <f t="array" ref="BU12">INDEX(BU$6:BU$10,$C12)-INDEX(BU$6:BU$10,$C13)</f>
        <v>-80.364000000000004</v>
      </c>
      <c r="BV12" s="19" cm="1">
        <f t="array" ref="BV12">INDEX(BV$6:BV$10,$C12)-INDEX(BV$6:BV$10,$C13)</f>
        <v>-79.001000000000005</v>
      </c>
      <c r="BW12" s="19" cm="1">
        <f t="array" ref="BW12">INDEX(BW$6:BW$10,$C12)-INDEX(BW$6:BW$10,$C13)</f>
        <v>-85.11</v>
      </c>
      <c r="BX12" s="19" cm="1">
        <f t="array" ref="BX12">INDEX(BX$6:BX$10,$C12)-INDEX(BX$6:BX$10,$C13)</f>
        <v>-76.736000000000004</v>
      </c>
      <c r="BY12" s="19" cm="1">
        <f t="array" ref="BY12">INDEX(BY$6:BY$10,$C12)-INDEX(BY$6:BY$10,$C13)</f>
        <v>-84.037000000000006</v>
      </c>
      <c r="BZ12" s="19" cm="1">
        <f t="array" ref="BZ12">INDEX(BZ$6:BZ$10,$C12)-INDEX(BZ$6:BZ$10,$C13)</f>
        <v>-90.960999999999999</v>
      </c>
      <c r="CA12" s="19" cm="1">
        <f t="array" ref="CA12">INDEX(CA$6:CA$10,$C12)-INDEX(CA$6:CA$10,$C13)</f>
        <v>-88.855999999999995</v>
      </c>
      <c r="CB12" s="19" cm="1">
        <f t="array" ref="CB12">INDEX(CB$6:CB$10,$C12)-INDEX(CB$6:CB$10,$C13)</f>
        <v>-91.029999999999987</v>
      </c>
      <c r="CC12" s="19" cm="1">
        <f t="array" ref="CC12">INDEX(CC$6:CC$10,$C12)-INDEX(CC$6:CC$10,$C13)</f>
        <v>-89.905999999999992</v>
      </c>
      <c r="CD12" s="19" cm="1">
        <f t="array" ref="CD12">INDEX(CD$6:CD$10,$C12)-INDEX(CD$6:CD$10,$C13)</f>
        <v>-89.715999999999994</v>
      </c>
      <c r="CE12" s="19" cm="1">
        <f t="array" ref="CE12">INDEX(CE$6:CE$10,$C12)-INDEX(CE$6:CE$10,$C13)</f>
        <v>-89.033000000000001</v>
      </c>
      <c r="CF12" s="19" cm="1">
        <f t="array" ref="CF12">INDEX(CF$6:CF$10,$C12)-INDEX(CF$6:CF$10,$C13)</f>
        <v>-90.295999999999992</v>
      </c>
      <c r="CG12" s="19" cm="1">
        <f t="array" ref="CG12">INDEX(CG$6:CG$10,$C12)-INDEX(CG$6:CG$10,$C13)</f>
        <v>-91.49499999999999</v>
      </c>
      <c r="CH12" s="19" cm="1">
        <f t="array" ref="CH12">INDEX(CH$6:CH$10,$C12)-INDEX(CH$6:CH$10,$C13)</f>
        <v>-89.17</v>
      </c>
      <c r="CI12" s="19" cm="1">
        <f t="array" ref="CI12">INDEX(CI$6:CI$10,$C12)-INDEX(CI$6:CI$10,$C13)</f>
        <v>-89.739000000000019</v>
      </c>
      <c r="CJ12" s="19" cm="1">
        <f t="array" ref="CJ12">INDEX(CJ$6:CJ$10,$C12)-INDEX(CJ$6:CJ$10,$C13)</f>
        <v>-93.65100000000001</v>
      </c>
      <c r="CK12" s="19" cm="1">
        <f t="array" ref="CK12">INDEX(CK$6:CK$10,$C12)-INDEX(CK$6:CK$10,$C13)</f>
        <v>-96.622</v>
      </c>
      <c r="CL12" s="19" cm="1">
        <f t="array" ref="CL12">INDEX(CL$6:CL$10,$C12)-INDEX(CL$6:CL$10,$C13)</f>
        <v>-94.509999999999991</v>
      </c>
      <c r="CM12" s="19" cm="1">
        <f t="array" ref="CM12">INDEX(CM$6:CM$10,$C12)-INDEX(CM$6:CM$10,$C13)</f>
        <v>-92.446000000000012</v>
      </c>
      <c r="CN12" s="19" cm="1">
        <f t="array" ref="CN12">INDEX(CN$6:CN$10,$C12)-INDEX(CN$6:CN$10,$C13)</f>
        <v>-94.503000000000014</v>
      </c>
      <c r="CO12" s="19" cm="1">
        <f t="array" ref="CO12">INDEX(CO$6:CO$10,$C12)-INDEX(CO$6:CO$10,$C13)</f>
        <v>-96.787000000000006</v>
      </c>
      <c r="CP12" s="19" cm="1">
        <f t="array" ref="CP12">INDEX(CP$6:CP$10,$C12)-INDEX(CP$6:CP$10,$C13)</f>
        <v>-97.775000000000006</v>
      </c>
      <c r="CQ12" s="19" cm="1">
        <f t="array" ref="CQ12">INDEX(CQ$6:CQ$10,$C12)-INDEX(CQ$6:CQ$10,$C13)</f>
        <v>-90.567999999999998</v>
      </c>
      <c r="CR12" s="19" cm="1">
        <f t="array" ref="CR12">INDEX(CR$6:CR$10,$C12)-INDEX(CR$6:CR$10,$C13)</f>
        <v>-83.772000000000006</v>
      </c>
      <c r="CS12" s="19" cm="1">
        <f t="array" ref="CS12">INDEX(CS$6:CS$10,$C12)-INDEX(CS$6:CS$10,$C13)</f>
        <v>-84.066999999999993</v>
      </c>
      <c r="CT12" s="19" cm="1">
        <f t="array" ref="CT12">INDEX(CT$6:CT$10,$C12)-INDEX(CT$6:CT$10,$C13)</f>
        <v>-86.35799999999999</v>
      </c>
      <c r="CU12" s="19" cm="1">
        <f t="array" ref="CU12">INDEX(CU$6:CU$10,$C12)-INDEX(CU$6:CU$10,$C13)</f>
        <v>-79.905000000000015</v>
      </c>
      <c r="CV12" s="19" cm="1">
        <f t="array" ref="CV12">INDEX(CV$6:CV$10,$C12)-INDEX(CV$6:CV$10,$C13)</f>
        <v>-79.704999999999998</v>
      </c>
      <c r="CW12" s="19" cm="1">
        <f t="array" ref="CW12">INDEX(CW$6:CW$10,$C12)-INDEX(CW$6:CW$10,$C13)</f>
        <v>-80.816999999999993</v>
      </c>
      <c r="CX12" s="19" cm="1">
        <f t="array" ref="CX12">INDEX(CX$6:CX$10,$C12)-INDEX(CX$6:CX$10,$C13)</f>
        <v>-78.771000000000001</v>
      </c>
      <c r="CY12" s="19" cm="1">
        <f t="array" ref="CY12">INDEX(CY$6:CY$10,$C12)-INDEX(CY$6:CY$10,$C13)</f>
        <v>-77.442999999999984</v>
      </c>
      <c r="CZ12" s="19" cm="1">
        <f t="array" ref="CZ12">INDEX(CZ$6:CZ$10,$C12)-INDEX(CZ$6:CZ$10,$C13)</f>
        <v>-78.132999999999981</v>
      </c>
      <c r="DA12" s="19" cm="1">
        <f t="array" ref="DA12">INDEX(DA$6:DA$10,$C12)-INDEX(DA$6:DA$10,$C13)</f>
        <v>-81.175000000000011</v>
      </c>
      <c r="DB12" s="19" cm="1">
        <f t="array" ref="DB12">INDEX(DB$6:DB$10,$C12)-INDEX(DB$6:DB$10,$C13)</f>
        <v>-78.376000000000005</v>
      </c>
      <c r="DC12" s="19" cm="1">
        <f t="array" ref="DC12">INDEX(DC$6:DC$10,$C12)-INDEX(DC$6:DC$10,$C13)</f>
        <v>-77.352000000000004</v>
      </c>
      <c r="DD12" s="19" cm="1">
        <f t="array" ref="DD12">INDEX(DD$6:DD$10,$C12)-INDEX(DD$6:DD$10,$C13)</f>
        <v>-78.185000000000002</v>
      </c>
      <c r="DE12" s="19" cm="1">
        <f t="array" ref="DE12">INDEX(DE$6:DE$10,$C12)-INDEX(DE$6:DE$10,$C13)</f>
        <v>-79.900999999999982</v>
      </c>
      <c r="DF12" s="19" cm="1">
        <f t="array" ref="DF12">INDEX(DF$6:DF$10,$C12)-INDEX(DF$6:DF$10,$C13)</f>
        <v>-79.849999999999994</v>
      </c>
      <c r="DG12" s="19" cm="1">
        <f t="array" ref="DG12">INDEX(DG$6:DG$10,$C12)-INDEX(DG$6:DG$10,$C13)</f>
        <v>-81.128</v>
      </c>
      <c r="DH12" s="19" cm="1">
        <f t="array" ref="DH12">INDEX(DH$6:DH$10,$C12)-INDEX(DH$6:DH$10,$C13)</f>
        <v>-82.24499999999999</v>
      </c>
      <c r="DI12" s="19" cm="1">
        <f t="array" ref="DI12">INDEX(DI$6:DI$10,$C12)-INDEX(DI$6:DI$10,$C13)</f>
        <v>-81.588999999999984</v>
      </c>
      <c r="DJ12" s="19" cm="1">
        <f t="array" ref="DJ12">INDEX(DJ$6:DJ$10,$C12)-INDEX(DJ$6:DJ$10,$C13)</f>
        <v>-81.858999999999995</v>
      </c>
      <c r="DK12" s="19" cm="1">
        <f t="array" ref="DK12">INDEX(DK$6:DK$10,$C12)-INDEX(DK$6:DK$10,$C13)</f>
        <v>-81.209999999999994</v>
      </c>
      <c r="DL12" s="19" cm="1">
        <f t="array" ref="DL12">INDEX(DL$6:DL$10,$C12)-INDEX(DL$6:DL$10,$C13)</f>
        <v>-76.81</v>
      </c>
      <c r="DM12" s="19" cm="1">
        <f t="array" ref="DM12">INDEX(DM$6:DM$10,$C12)-INDEX(DM$6:DM$10,$C13)</f>
        <v>-77.680999999999997</v>
      </c>
      <c r="DN12" s="19" cm="1">
        <f t="array" ref="DN12">INDEX(DN$6:DN$10,$C12)-INDEX(DN$6:DN$10,$C13)</f>
        <v>-82.613</v>
      </c>
      <c r="DO12" s="19" cm="1">
        <f t="array" ref="DO12">INDEX(DO$6:DO$10,$C12)-INDEX(DO$6:DO$10,$C13)</f>
        <v>-72.159000000000006</v>
      </c>
      <c r="DP12" s="19" cm="1">
        <f t="array" ref="DP12">INDEX(DP$6:DP$10,$C12)-INDEX(DP$6:DP$10,$C13)</f>
        <v>-76.555000000000007</v>
      </c>
      <c r="DQ12" s="19" cm="1">
        <f t="array" ref="DQ12">INDEX(DQ$6:DQ$10,$C12)-INDEX(DQ$6:DQ$10,$C13)</f>
        <v>-75.707999999999984</v>
      </c>
      <c r="DR12" s="19" cm="1">
        <f t="array" ref="DR12">INDEX(DR$6:DR$10,$C12)-INDEX(DR$6:DR$10,$C13)</f>
        <v>-77.352000000000004</v>
      </c>
      <c r="DS12" s="19" cm="1">
        <f t="array" ref="DS12">INDEX(DS$6:DS$10,$C12)-INDEX(DS$6:DS$10,$C13)</f>
        <v>-78.948999999999998</v>
      </c>
      <c r="DT12" s="19" cm="1">
        <f t="array" ref="DT12">INDEX(DT$6:DT$10,$C12)-INDEX(DT$6:DT$10,$C13)</f>
        <v>-80.673000000000002</v>
      </c>
      <c r="DU12" s="19" cm="1">
        <f t="array" ref="DU12">INDEX(DU$6:DU$10,$C12)-INDEX(DU$6:DU$10,$C13)</f>
        <v>-80.896999999999991</v>
      </c>
      <c r="DV12" s="19" cm="1">
        <f t="array" ref="DV12">INDEX(DV$6:DV$10,$C12)-INDEX(DV$6:DV$10,$C13)</f>
        <v>-80.454999999999998</v>
      </c>
      <c r="DW12" s="19" cm="1">
        <f t="array" ref="DW12">INDEX(DW$6:DW$10,$C12)-INDEX(DW$6:DW$10,$C13)</f>
        <v>-86.231999999999999</v>
      </c>
      <c r="DX12" s="19" cm="1">
        <f t="array" ref="DX12">INDEX(DX$6:DX$10,$C12)-INDEX(DX$6:DX$10,$C13)</f>
        <v>-87.331000000000017</v>
      </c>
      <c r="DY12" s="19" cm="1">
        <f t="array" ref="DY12">INDEX(DY$6:DY$10,$C12)-INDEX(DY$6:DY$10,$C13)</f>
        <v>-84.608000000000004</v>
      </c>
      <c r="DZ12" s="19" cm="1">
        <f t="array" ref="DZ12">INDEX(DZ$6:DZ$10,$C12)-INDEX(DZ$6:DZ$10,$C13)</f>
        <v>-88.782000000000011</v>
      </c>
      <c r="EA12" s="19" cm="1">
        <f t="array" ref="EA12">INDEX(EA$6:EA$10,$C12)-INDEX(EA$6:EA$10,$C13)</f>
        <v>-92.183999999999983</v>
      </c>
      <c r="EB12" s="19" cm="1">
        <f t="array" ref="EB12">INDEX(EB$6:EB$10,$C12)-INDEX(EB$6:EB$10,$C13)</f>
        <v>-94.984999999999999</v>
      </c>
      <c r="EC12" s="19" cm="1">
        <f t="array" ref="EC12">INDEX(EC$6:EC$10,$C12)-INDEX(EC$6:EC$10,$C13)</f>
        <v>-100.28799999999998</v>
      </c>
      <c r="ED12" s="19" cm="1">
        <f t="array" ref="ED12">INDEX(ED$6:ED$10,$C12)-INDEX(ED$6:ED$10,$C13)</f>
        <v>-104.11699999999999</v>
      </c>
      <c r="EE12" s="19" cm="1">
        <f t="array" ref="EE12">INDEX(EE$6:EE$10,$C12)-INDEX(EE$6:EE$10,$C13)</f>
        <v>-101.776</v>
      </c>
      <c r="EF12" s="19" cm="1">
        <f t="array" ref="EF12">INDEX(EF$6:EF$10,$C12)-INDEX(EF$6:EF$10,$C13)</f>
        <v>-103.98399999999999</v>
      </c>
      <c r="EG12" s="19" cm="1">
        <f t="array" ref="EG12">INDEX(EG$6:EG$10,$C12)-INDEX(EG$6:EG$10,$C13)</f>
        <v>-104.279</v>
      </c>
      <c r="EH12" s="19" cm="1">
        <f t="array" ref="EH12">INDEX(EH$6:EH$10,$C12)-INDEX(EH$6:EH$10,$C13)</f>
        <v>-106.02</v>
      </c>
      <c r="EI12" s="19" cm="1">
        <f t="array" ref="EI12">INDEX(EI$6:EI$10,$C12)-INDEX(EI$6:EI$10,$C13)</f>
        <v>-105.255</v>
      </c>
      <c r="EJ12" s="19" cm="1">
        <f t="array" ref="EJ12">INDEX(EJ$6:EJ$10,$C12)-INDEX(EJ$6:EJ$10,$C13)</f>
        <v>-107.62199999999999</v>
      </c>
      <c r="EK12" s="19" cm="1">
        <f t="array" ref="EK12">INDEX(EK$6:EK$10,$C12)-INDEX(EK$6:EK$10,$C13)</f>
        <v>-110.288</v>
      </c>
      <c r="EL12" s="19" cm="1">
        <f t="array" ref="EL12">INDEX(EL$6:EL$10,$C12)-INDEX(EL$6:EL$10,$C13)</f>
        <v>-110.28</v>
      </c>
      <c r="EM12" s="19" cm="1">
        <f t="array" ref="EM12">INDEX(EM$6:EM$10,$C12)-INDEX(EM$6:EM$10,$C13)</f>
        <v>-110.37300000000002</v>
      </c>
      <c r="EN12" s="19" cm="1">
        <f t="array" ref="EN12">INDEX(EN$6:EN$10,$C12)-INDEX(EN$6:EN$10,$C13)</f>
        <v>-108.286</v>
      </c>
      <c r="EO12" s="19" cm="1">
        <f t="array" ref="EO12">INDEX(EO$6:EO$10,$C12)-INDEX(EO$6:EO$10,$C13)</f>
        <v>-103.14400000000001</v>
      </c>
      <c r="EP12" s="19" cm="1">
        <f t="array" ref="EP12">INDEX(EP$6:EP$10,$C12)-INDEX(EP$6:EP$10,$C13)</f>
        <v>-105.345</v>
      </c>
      <c r="EQ12" s="19" cm="1">
        <f t="array" ref="EQ12">INDEX(EQ$6:EQ$10,$C12)-INDEX(EQ$6:EQ$10,$C13)</f>
        <v>-105.83199999999999</v>
      </c>
      <c r="ER12" s="19" cm="1">
        <f t="array" ref="ER12">INDEX(ER$6:ER$10,$C12)-INDEX(ER$6:ER$10,$C13)</f>
        <v>-102.191</v>
      </c>
      <c r="ES12" s="19" cm="1">
        <f t="array" ref="ES12">INDEX(ES$6:ES$10,$C12)-INDEX(ES$6:ES$10,$C13)</f>
        <v>-97.875</v>
      </c>
      <c r="ET12" s="19" cm="1">
        <f t="array" ref="ET12">INDEX(ET$6:ET$10,$C12)-INDEX(ET$6:ET$10,$C13)</f>
        <v>-97.421000000000021</v>
      </c>
      <c r="EU12" s="19" cm="1">
        <f t="array" ref="EU12">INDEX(EU$6:EU$10,$C12)-INDEX(EU$6:EU$10,$C13)</f>
        <v>-97.625000000000014</v>
      </c>
      <c r="EV12" s="19" cm="1">
        <f t="array" ref="EV12">INDEX(EV$6:EV$10,$C12)-INDEX(EV$6:EV$10,$C13)</f>
        <v>-97.471000000000018</v>
      </c>
      <c r="EW12" s="19" cm="1">
        <f t="array" ref="EW12">INDEX(EW$6:EW$10,$C12)-INDEX(EW$6:EW$10,$C13)</f>
        <v>-96.607000000000014</v>
      </c>
      <c r="EX12" s="19" cm="1">
        <f t="array" ref="EX12">INDEX(EX$6:EX$10,$C12)-INDEX(EX$6:EX$10,$C13)</f>
        <v>-95.266000000000005</v>
      </c>
      <c r="EY12" s="19" cm="1">
        <f t="array" ref="EY12">INDEX(EY$6:EY$10,$C12)-INDEX(EY$6:EY$10,$C13)</f>
        <v>-95.938999999999993</v>
      </c>
      <c r="EZ12" s="19" cm="1">
        <f t="array" ref="EZ12">INDEX(EZ$6:EZ$10,$C12)-INDEX(EZ$6:EZ$10,$C13)</f>
        <v>-98.869</v>
      </c>
      <c r="FA12" s="19" cm="1">
        <f t="array" ref="FA12">INDEX(FA$6:FA$10,$C12)-INDEX(FA$6:FA$10,$C13)</f>
        <v>-100.477</v>
      </c>
      <c r="FB12" s="19" cm="1">
        <f t="array" ref="FB12">INDEX(FB$6:FB$10,$C12)-INDEX(FB$6:FB$10,$C13)</f>
        <v>-98.691000000000017</v>
      </c>
      <c r="FC12" s="19" cm="1">
        <f t="array" ref="FC12">INDEX(FC$6:FC$10,$C12)-INDEX(FC$6:FC$10,$C13)</f>
        <v>-99.110000000000014</v>
      </c>
      <c r="FD12" s="19" cm="1">
        <f t="array" ref="FD12">INDEX(FD$6:FD$10,$C12)-INDEX(FD$6:FD$10,$C13)</f>
        <v>-98.923999999999992</v>
      </c>
      <c r="FE12" s="19" cm="1">
        <f t="array" ref="FE12">INDEX(FE$6:FE$10,$C12)-INDEX(FE$6:FE$10,$C13)</f>
        <v>-102.19499999999999</v>
      </c>
      <c r="FF12" s="19" cm="1">
        <f t="array" ref="FF12">INDEX(FF$6:FF$10,$C12)-INDEX(FF$6:FF$10,$C13)</f>
        <v>-103.41799999999999</v>
      </c>
      <c r="FG12" s="19" cm="1">
        <f t="array" ref="FG12">INDEX(FG$6:FG$10,$C12)-INDEX(FG$6:FG$10,$C13)</f>
        <v>-103.501</v>
      </c>
      <c r="FH12" s="19" cm="1">
        <f t="array" ref="FH12">INDEX(FH$6:FH$10,$C12)-INDEX(FH$6:FH$10,$C13)</f>
        <v>-104.273</v>
      </c>
      <c r="FI12" s="19" cm="1">
        <f t="array" ref="FI12">INDEX(FI$6:FI$10,$C12)-INDEX(FI$6:FI$10,$C13)</f>
        <v>-105.708</v>
      </c>
      <c r="FJ12" s="19" cm="1">
        <f t="array" ref="FJ12">INDEX(FJ$6:FJ$10,$C12)-INDEX(FJ$6:FJ$10,$C13)</f>
        <v>-107.965</v>
      </c>
      <c r="FK12" s="19" cm="1">
        <f t="array" ref="FK12">INDEX(FK$6:FK$10,$C12)-INDEX(FK$6:FK$10,$C13)</f>
        <v>-110.03400000000001</v>
      </c>
      <c r="FL12" s="19" cm="1">
        <f t="array" ref="FL12">INDEX(FL$6:FL$10,$C12)-INDEX(FL$6:FL$10,$C13)</f>
        <v>-109.09200000000001</v>
      </c>
      <c r="FM12" s="19" cm="1">
        <f t="array" ref="FM12">INDEX(FM$6:FM$10,$C12)-INDEX(FM$6:FM$10,$C13)</f>
        <v>-111.023</v>
      </c>
      <c r="FN12" s="19" cm="1">
        <f t="array" ref="FN12">INDEX(FN$6:FN$10,$C12)-INDEX(FN$6:FN$10,$C13)</f>
        <v>-112.264</v>
      </c>
      <c r="FO12" s="19" cm="1">
        <f t="array" ref="FO12">INDEX(FO$6:FO$10,$C12)-INDEX(FO$6:FO$10,$C13)</f>
        <v>-112.06700000000001</v>
      </c>
      <c r="FP12" s="19" cm="1">
        <f t="array" ref="FP12">INDEX(FP$6:FP$10,$C12)-INDEX(FP$6:FP$10,$C13)</f>
        <v>-112.89700000000001</v>
      </c>
      <c r="FQ12" s="19" cm="1">
        <f t="array" ref="FQ12">INDEX(FQ$6:FQ$10,$C12)-INDEX(FQ$6:FQ$10,$C13)</f>
        <v>-114.32299999999999</v>
      </c>
      <c r="FR12" s="19" cm="1">
        <f t="array" ref="FR12">INDEX(FR$6:FR$10,$C12)-INDEX(FR$6:FR$10,$C13)</f>
        <v>-117.17299999999999</v>
      </c>
      <c r="FS12" s="19" cm="1">
        <f t="array" ref="FS12">INDEX(FS$6:FS$10,$C12)-INDEX(FS$6:FS$10,$C13)</f>
        <v>-115.976</v>
      </c>
      <c r="FT12" s="19" cm="1">
        <f t="array" ref="FT12">INDEX(FT$6:FT$10,$C12)-INDEX(FT$6:FT$10,$C13)</f>
        <v>-116.706</v>
      </c>
      <c r="FU12" s="19" cm="1">
        <f t="array" ref="FU12">INDEX(FU$6:FU$10,$C12)-INDEX(FU$6:FU$10,$C13)</f>
        <v>-117.78599999999999</v>
      </c>
      <c r="FV12" s="19" cm="1">
        <f t="array" ref="FV12">INDEX(FV$6:FV$10,$C12)-INDEX(FV$6:FV$10,$C13)</f>
        <v>-113.33899999999998</v>
      </c>
      <c r="FW12" s="19" cm="1">
        <f t="array" ref="FW12">INDEX(FW$6:FW$10,$C12)-INDEX(FW$6:FW$10,$C13)</f>
        <v>-112.94999999999999</v>
      </c>
      <c r="FX12" s="19" cm="1">
        <f t="array" ref="FX12">INDEX(FX$6:FX$10,$C12)-INDEX(FX$6:FX$10,$C13)</f>
        <v>-115.70699999999998</v>
      </c>
      <c r="FY12" s="19" cm="1">
        <f t="array" ref="FY12">INDEX(FY$6:FY$10,$C12)-INDEX(FY$6:FY$10,$C13)</f>
        <v>-117.97000000000001</v>
      </c>
      <c r="FZ12" s="19" cm="1">
        <f t="array" ref="FZ12">INDEX(FZ$6:FZ$10,$C12)-INDEX(FZ$6:FZ$10,$C13)</f>
        <v>-120.831</v>
      </c>
      <c r="GA12" s="19" cm="1">
        <f t="array" ref="GA12">INDEX(GA$6:GA$10,$C12)-INDEX(GA$6:GA$10,$C13)</f>
        <v>-119.812</v>
      </c>
      <c r="GB12" s="19" cm="1">
        <f t="array" ref="GB12">INDEX(GB$6:GB$10,$C12)-INDEX(GB$6:GB$10,$C13)</f>
        <v>-118.69200000000001</v>
      </c>
      <c r="GC12" s="19" cm="1">
        <f t="array" ref="GC12">INDEX(GC$6:GC$10,$C12)-INDEX(GC$6:GC$10,$C13)</f>
        <v>-117.387</v>
      </c>
      <c r="GD12" s="19" cm="1">
        <f t="array" ref="GD12">INDEX(GD$6:GD$10,$C12)-INDEX(GD$6:GD$10,$C13)</f>
        <v>-114.71700000000001</v>
      </c>
      <c r="GE12" s="19" cm="1">
        <f t="array" ref="GE12">INDEX(GE$6:GE$10,$C12)-INDEX(GE$6:GE$10,$C13)</f>
        <v>-117.88099999999999</v>
      </c>
      <c r="GF12" s="19" cm="1">
        <f t="array" ref="GF12">INDEX(GF$6:GF$10,$C12)-INDEX(GF$6:GF$10,$C13)</f>
        <v>-117.28299999999999</v>
      </c>
      <c r="GG12" s="19" cm="1">
        <f t="array" ref="GG12">INDEX(GG$6:GG$10,$C12)-INDEX(GG$6:GG$10,$C13)</f>
        <v>-122.16499999999999</v>
      </c>
      <c r="GH12" s="19" cm="1">
        <f t="array" ref="GH12">INDEX(GH$6:GH$10,$C12)-INDEX(GH$6:GH$10,$C13)</f>
        <v>-121.36800000000001</v>
      </c>
      <c r="GI12" s="19" cm="1">
        <f t="array" ref="GI12">INDEX(GI$6:GI$10,$C12)-INDEX(GI$6:GI$10,$C13)</f>
        <v>-116.78999999999999</v>
      </c>
      <c r="GJ12" s="19" cm="1">
        <f t="array" ref="GJ12">INDEX(GJ$6:GJ$10,$C12)-INDEX(GJ$6:GJ$10,$C13)</f>
        <v>-116.26899999999999</v>
      </c>
      <c r="GK12" s="19" cm="1">
        <f t="array" ref="GK12">INDEX(GK$6:GK$10,$C12)-INDEX(GK$6:GK$10,$C13)</f>
        <v>-117.25099999999999</v>
      </c>
      <c r="GL12" s="19" cm="1">
        <f t="array" ref="GL12">INDEX(GL$6:GL$10,$C12)-INDEX(GL$6:GL$10,$C13)</f>
        <v>-121.80199999999999</v>
      </c>
      <c r="GM12" s="19" cm="1">
        <f t="array" ref="GM12">INDEX(GM$6:GM$10,$C12)-INDEX(GM$6:GM$10,$C13)</f>
        <v>-118.997</v>
      </c>
      <c r="GN12" s="19" cm="1">
        <f t="array" ref="GN12">INDEX(GN$6:GN$10,$C12)-INDEX(GN$6:GN$10,$C13)</f>
        <v>-112.34899999999999</v>
      </c>
      <c r="GO12" s="19" cm="1">
        <f t="array" ref="GO12">INDEX(GO$6:GO$10,$C12)-INDEX(GO$6:GO$10,$C13)</f>
        <v>-110.93600000000001</v>
      </c>
      <c r="GP12" s="19" cm="1">
        <f t="array" ref="GP12">INDEX(GP$6:GP$10,$C12)-INDEX(GP$6:GP$10,$C13)</f>
        <v>-115.211</v>
      </c>
      <c r="GQ12" s="19" cm="1">
        <f t="array" ref="GQ12">INDEX(GQ$6:GQ$10,$C12)-INDEX(GQ$6:GQ$10,$C13)</f>
        <v>-118.562</v>
      </c>
      <c r="GR12" s="19" cm="1">
        <f t="array" ref="GR12">INDEX(GR$6:GR$10,$C12)-INDEX(GR$6:GR$10,$C13)</f>
        <v>-119.71499999999999</v>
      </c>
      <c r="GS12" s="19" cm="1">
        <f t="array" ref="GS12">INDEX(GS$6:GS$10,$C12)-INDEX(GS$6:GS$10,$C13)</f>
        <v>-122.087</v>
      </c>
      <c r="GT12" s="19" cm="1">
        <f t="array" ref="GT12">INDEX(GT$6:GT$10,$C12)-INDEX(GT$6:GT$10,$C13)</f>
        <v>-117.14100000000001</v>
      </c>
      <c r="GU12" s="19" cm="1">
        <f t="array" ref="GU12">INDEX(GU$6:GU$10,$C12)-INDEX(GU$6:GU$10,$C13)</f>
        <v>-118.1</v>
      </c>
      <c r="GV12" s="19" cm="1">
        <f t="array" ref="GV12">INDEX(GV$6:GV$10,$C12)-INDEX(GV$6:GV$10,$C13)</f>
        <v>-121.88400000000001</v>
      </c>
      <c r="GW12" s="19" cm="1">
        <f t="array" ref="GW12">INDEX(GW$6:GW$10,$C12)-INDEX(GW$6:GW$10,$C13)</f>
        <v>-124.68400000000001</v>
      </c>
      <c r="GX12" s="19" cm="1">
        <f t="array" ref="GX12">INDEX(GX$6:GX$10,$C12)-INDEX(GX$6:GX$10,$C13)</f>
        <v>-122.733</v>
      </c>
      <c r="GY12" s="19" cm="1">
        <f t="array" ref="GY12">INDEX(GY$6:GY$10,$C12)-INDEX(GY$6:GY$10,$C13)</f>
        <v>-118.37299999999999</v>
      </c>
      <c r="GZ12" s="19" cm="1">
        <f t="array" ref="GZ12">INDEX(GZ$6:GZ$10,$C12)-INDEX(GZ$6:GZ$10,$C13)</f>
        <v>-117.913</v>
      </c>
      <c r="HA12" s="19" cm="1">
        <f t="array" ref="HA12">INDEX(HA$6:HA$10,$C12)-INDEX(HA$6:HA$10,$C13)</f>
        <v>-119.34599999999999</v>
      </c>
      <c r="HB12" s="19" cm="1">
        <f t="array" ref="HB12">INDEX(HB$6:HB$10,$C12)-INDEX(HB$6:HB$10,$C13)</f>
        <v>-119.91899999999998</v>
      </c>
      <c r="HC12" s="19" cm="1">
        <f t="array" ref="HC12">INDEX(HC$6:HC$10,$C12)-INDEX(HC$6:HC$10,$C13)</f>
        <v>-124.52</v>
      </c>
      <c r="HD12" s="19" cm="1">
        <f t="array" ref="HD12">INDEX(HD$6:HD$10,$C12)-INDEX(HD$6:HD$10,$C13)</f>
        <v>-126.94400000000002</v>
      </c>
      <c r="HE12" s="19" cm="1">
        <f t="array" ref="HE12">INDEX(HE$6:HE$10,$C12)-INDEX(HE$6:HE$10,$C13)</f>
        <v>-120.11200000000001</v>
      </c>
      <c r="HF12" s="19" cm="1">
        <f t="array" ref="HF12">INDEX(HF$6:HF$10,$C12)-INDEX(HF$6:HF$10,$C13)</f>
        <v>-118.274</v>
      </c>
      <c r="HG12" s="19" cm="1">
        <f t="array" ref="HG12">INDEX(HG$6:HG$10,$C12)-INDEX(HG$6:HG$10,$C13)</f>
        <v>-116.804</v>
      </c>
      <c r="HH12" s="19" cm="1">
        <f t="array" ref="HH12">INDEX(HH$6:HH$10,$C12)-INDEX(HH$6:HH$10,$C13)</f>
        <v>-118.997</v>
      </c>
      <c r="HI12" s="19" cm="1">
        <f t="array" ref="HI12">INDEX(HI$6:HI$10,$C12)-INDEX(HI$6:HI$10,$C13)</f>
        <v>-118.46599999999999</v>
      </c>
      <c r="HJ12" s="19" cm="1">
        <f t="array" ref="HJ12">INDEX(HJ$6:HJ$10,$C12)-INDEX(HJ$6:HJ$10,$C13)</f>
        <v>-119.18400000000001</v>
      </c>
      <c r="HK12" s="19" cm="1">
        <f t="array" ref="HK12">INDEX(HK$6:HK$10,$C12)-INDEX(HK$6:HK$10,$C13)</f>
        <v>-117.43699999999998</v>
      </c>
      <c r="HL12" s="19" cm="1">
        <f t="array" ref="HL12">INDEX(HL$6:HL$10,$C12)-INDEX(HL$6:HL$10,$C13)</f>
        <v>-118.14499999999998</v>
      </c>
      <c r="HM12" s="19" cm="1">
        <f t="array" ref="HM12">INDEX(HM$6:HM$10,$C12)-INDEX(HM$6:HM$10,$C13)</f>
        <v>-115.26400000000001</v>
      </c>
      <c r="HN12" s="19" cm="1">
        <f t="array" ref="HN12">INDEX(HN$6:HN$10,$C12)-INDEX(HN$6:HN$10,$C13)</f>
        <v>-111.93899999999999</v>
      </c>
      <c r="HO12" s="19" cm="1">
        <f t="array" ref="HO12">INDEX(HO$6:HO$10,$C12)-INDEX(HO$6:HO$10,$C13)</f>
        <v>-106.753</v>
      </c>
      <c r="HP12" s="19" cm="1">
        <f t="array" ref="HP12">INDEX(HP$6:HP$10,$C12)-INDEX(HP$6:HP$10,$C13)</f>
        <v>-106.36799999999999</v>
      </c>
      <c r="HQ12" s="19" cm="1">
        <f t="array" ref="HQ12">INDEX(HQ$6:HQ$10,$C12)-INDEX(HQ$6:HQ$10,$C13)</f>
        <v>-99.003999999999991</v>
      </c>
      <c r="HR12" s="19" cm="1">
        <f t="array" ref="HR12">INDEX(HR$6:HR$10,$C12)-INDEX(HR$6:HR$10,$C13)</f>
        <v>-93.676000000000016</v>
      </c>
      <c r="HS12" s="19" cm="1">
        <f t="array" ref="HS12">INDEX(HS$6:HS$10,$C12)-INDEX(HS$6:HS$10,$C13)</f>
        <v>-91.295000000000002</v>
      </c>
      <c r="HT12" s="19" cm="1">
        <f t="array" ref="HT12">INDEX(HT$6:HT$10,$C12)-INDEX(HT$6:HT$10,$C13)</f>
        <v>-93.412000000000006</v>
      </c>
      <c r="HU12" s="19" cm="1">
        <f t="array" ref="HU12">INDEX(HU$6:HU$10,$C12)-INDEX(HU$6:HU$10,$C13)</f>
        <v>-92.959000000000003</v>
      </c>
      <c r="HV12" s="19" cm="1">
        <f t="array" ref="HV12">INDEX(HV$6:HV$10,$C12)-INDEX(HV$6:HV$10,$C13)</f>
        <v>-93.436999999999998</v>
      </c>
      <c r="HW12" s="19" cm="1">
        <f t="array" ref="HW12">INDEX(HW$6:HW$10,$C12)-INDEX(HW$6:HW$10,$C13)</f>
        <v>-91.791000000000011</v>
      </c>
      <c r="HX12" s="19" cm="1">
        <f t="array" ref="HX12">INDEX(HX$6:HX$10,$C12)-INDEX(HX$6:HX$10,$C13)</f>
        <v>-91.535000000000011</v>
      </c>
      <c r="HY12" s="19" cm="1">
        <f t="array" ref="HY12">INDEX(HY$6:HY$10,$C12)-INDEX(HY$6:HY$10,$C13)</f>
        <v>-87.766000000000005</v>
      </c>
      <c r="HZ12" s="19" cm="1">
        <f t="array" ref="HZ12">INDEX(HZ$6:HZ$10,$C12)-INDEX(HZ$6:HZ$10,$C13)</f>
        <v>-85.043999999999983</v>
      </c>
      <c r="IA12" s="19" cm="1">
        <f t="array" ref="IA12">INDEX(IA$6:IA$10,$C12)-INDEX(IA$6:IA$10,$C13)</f>
        <v>-82.617000000000004</v>
      </c>
      <c r="IB12" s="19" cm="1">
        <f t="array" ref="IB12">INDEX(IB$6:IB$10,$C12)-INDEX(IB$6:IB$10,$C13)</f>
        <v>-80.715999999999994</v>
      </c>
      <c r="IC12" s="19" cm="1">
        <f t="array" ref="IC12">INDEX(IC$6:IC$10,$C12)-INDEX(IC$6:IC$10,$C13)</f>
        <v>-78.169000000000011</v>
      </c>
      <c r="ID12" s="19" cm="1">
        <f t="array" ref="ID12">INDEX(ID$6:ID$10,$C12)-INDEX(ID$6:ID$10,$C13)</f>
        <v>-82.396999999999991</v>
      </c>
      <c r="IE12" s="19" cm="1">
        <f t="array" ref="IE12">INDEX(IE$6:IE$10,$C12)-INDEX(IE$6:IE$10,$C13)</f>
        <v>-84.579000000000008</v>
      </c>
      <c r="IF12" s="19" cm="1">
        <f t="array" ref="IF12">INDEX(IF$6:IF$10,$C12)-INDEX(IF$6:IF$10,$C13)</f>
        <v>-83.215000000000003</v>
      </c>
      <c r="IG12" s="19" cm="1">
        <f t="array" ref="IG12">INDEX(IG$6:IG$10,$C12)-INDEX(IG$6:IG$10,$C13)</f>
        <v>-85.754999999999995</v>
      </c>
      <c r="IH12" s="19" cm="1">
        <f t="array" ref="IH12">INDEX(IH$6:IH$10,$C12)-INDEX(IH$6:IH$10,$C13)</f>
        <v>-87.468000000000018</v>
      </c>
      <c r="II12" s="19" cm="1">
        <f t="array" ref="II12">INDEX(II$6:II$10,$C12)-INDEX(II$6:II$10,$C13)</f>
        <v>-88.316000000000003</v>
      </c>
      <c r="IJ12" s="19" cm="1">
        <f t="array" ref="IJ12">INDEX(IJ$6:IJ$10,$C12)-INDEX(IJ$6:IJ$10,$C13)</f>
        <v>-91.998000000000005</v>
      </c>
      <c r="IK12" s="19" cm="1">
        <f t="array" ref="IK12">INDEX(IK$6:IK$10,$C12)-INDEX(IK$6:IK$10,$C13)</f>
        <v>-94.162000000000006</v>
      </c>
      <c r="IL12" s="19" cm="1">
        <f t="array" ref="IL12">INDEX(IL$6:IL$10,$C12)-INDEX(IL$6:IL$10,$C13)</f>
        <v>-91.480999999999995</v>
      </c>
      <c r="IM12" s="19" cm="1">
        <f t="array" ref="IM12">INDEX(IM$6:IM$10,$C12)-INDEX(IM$6:IM$10,$C13)</f>
        <v>-92.038999999999987</v>
      </c>
      <c r="IN12" s="19" cm="1">
        <f t="array" ref="IN12">INDEX(IN$6:IN$10,$C12)-INDEX(IN$6:IN$10,$C13)</f>
        <v>-100.029</v>
      </c>
      <c r="IO12" s="19" cm="1">
        <f t="array" ref="IO12">INDEX(IO$6:IO$10,$C12)-INDEX(IO$6:IO$10,$C13)</f>
        <v>-98.811000000000007</v>
      </c>
      <c r="IP12" s="19" cm="1">
        <f t="array" ref="IP12">INDEX(IP$6:IP$10,$C12)-INDEX(IP$6:IP$10,$C13)</f>
        <v>-99.563000000000002</v>
      </c>
      <c r="IQ12" s="19" cm="1">
        <f t="array" ref="IQ12">INDEX(IQ$6:IQ$10,$C12)-INDEX(IQ$6:IQ$10,$C13)</f>
        <v>-102.27499999999999</v>
      </c>
      <c r="IR12" s="19" cm="1">
        <f t="array" ref="IR12">INDEX(IR$6:IR$10,$C12)-INDEX(IR$6:IR$10,$C13)</f>
        <v>-105.41700000000002</v>
      </c>
      <c r="IS12" s="19" cm="1">
        <f t="array" ref="IS12">INDEX(IS$6:IS$10,$C12)-INDEX(IS$6:IS$10,$C13)</f>
        <v>-106.958</v>
      </c>
      <c r="IT12" s="19" cm="1">
        <f t="array" ref="IT12">INDEX(IT$6:IT$10,$C12)-INDEX(IT$6:IT$10,$C13)</f>
        <v>-112.42399999999999</v>
      </c>
      <c r="IU12" s="19" cm="1">
        <f t="array" ref="IU12">INDEX(IU$6:IU$10,$C12)-INDEX(IU$6:IU$10,$C13)</f>
        <v>-114.22200000000001</v>
      </c>
      <c r="IV12" s="19" cm="1">
        <f t="array" ref="IV12">INDEX(IV$6:IV$10,$C12)-INDEX(IV$6:IV$10,$C13)</f>
        <v>-115.288</v>
      </c>
      <c r="IW12" s="19" cm="1">
        <f t="array" ref="IW12">INDEX(IW$6:IW$10,$C12)-INDEX(IW$6:IW$10,$C13)</f>
        <v>-116.28800000000001</v>
      </c>
      <c r="IX12" s="19" cm="1">
        <f t="array" ref="IX12">INDEX(IX$6:IX$10,$C12)-INDEX(IX$6:IX$10,$C13)</f>
        <v>-114.33800000000001</v>
      </c>
      <c r="IY12" s="19" cm="1">
        <f t="array" ref="IY12">INDEX(IY$6:IY$10,$C12)-INDEX(IY$6:IY$10,$C13)</f>
        <v>-114.878</v>
      </c>
      <c r="IZ12" s="19" cm="1">
        <f t="array" ref="IZ12">INDEX(IZ$6:IZ$10,$C12)-INDEX(IZ$6:IZ$10,$C13)</f>
        <v>-118.673</v>
      </c>
      <c r="JA12" s="19" cm="1">
        <f t="array" ref="JA12">INDEX(JA$6:JA$10,$C12)-INDEX(JA$6:JA$10,$C13)</f>
        <v>-124.258</v>
      </c>
      <c r="JB12" s="19" cm="1">
        <f t="array" ref="JB12">INDEX(JB$6:JB$10,$C12)-INDEX(JB$6:JB$10,$C13)</f>
        <v>-126.59500000000001</v>
      </c>
      <c r="JC12" s="19" cm="1">
        <f t="array" ref="JC12">INDEX(JC$6:JC$10,$C12)-INDEX(JC$6:JC$10,$C13)</f>
        <v>-125.97900000000001</v>
      </c>
      <c r="JD12" s="19" cm="1">
        <f t="array" ref="JD12">INDEX(JD$6:JD$10,$C12)-INDEX(JD$6:JD$10,$C13)</f>
        <v>-116.50500000000002</v>
      </c>
      <c r="JE12" s="19" cm="1">
        <f t="array" ref="JE12">INDEX(JE$6:JE$10,$C12)-INDEX(JE$6:JE$10,$C13)</f>
        <v>-115.071</v>
      </c>
      <c r="JF12" s="19" cm="1">
        <f t="array" ref="JF12">INDEX(JF$6:JF$10,$C12)-INDEX(JF$6:JF$10,$C13)</f>
        <v>-117.82900000000001</v>
      </c>
      <c r="JG12" s="19" cm="1">
        <f t="array" ref="JG12">INDEX(JG$6:JG$10,$C12)-INDEX(JG$6:JG$10,$C13)</f>
        <v>-116.434</v>
      </c>
      <c r="JH12" s="19" cm="1">
        <f t="array" ref="JH12">INDEX(JH$6:JH$10,$C12)-INDEX(JH$6:JH$10,$C13)</f>
        <v>-115.78800000000001</v>
      </c>
      <c r="JI12" s="19" cm="1">
        <f t="array" ref="JI12">INDEX(JI$6:JI$10,$C12)-INDEX(JI$6:JI$10,$C13)</f>
        <v>-115.96700000000001</v>
      </c>
      <c r="JJ12" s="19" cm="1">
        <f t="array" ref="JJ12">INDEX(JJ$6:JJ$10,$C12)-INDEX(JJ$6:JJ$10,$C13)</f>
        <v>-112.40899999999999</v>
      </c>
      <c r="JK12" s="19" cm="1">
        <f t="array" ref="JK12">INDEX(JK$6:JK$10,$C12)-INDEX(JK$6:JK$10,$C13)</f>
        <v>-111.73400000000001</v>
      </c>
      <c r="JL12" s="19" cm="1">
        <f t="array" ref="JL12">INDEX(JL$6:JL$10,$C12)-INDEX(JL$6:JL$10,$C13)</f>
        <v>-112.99700000000001</v>
      </c>
      <c r="JM12" s="19" cm="1">
        <f t="array" ref="JM12">INDEX(JM$6:JM$10,$C12)-INDEX(JM$6:JM$10,$C13)</f>
        <v>-111.41699999999999</v>
      </c>
      <c r="JN12" s="19" cm="1">
        <f t="array" ref="JN12">INDEX(JN$6:JN$10,$C12)-INDEX(JN$6:JN$10,$C13)</f>
        <v>-106.89099999999999</v>
      </c>
      <c r="JO12" s="19" cm="1">
        <f t="array" ref="JO12">INDEX(JO$6:JO$10,$C12)-INDEX(JO$6:JO$10,$C13)</f>
        <v>-104.32400000000001</v>
      </c>
      <c r="JP12" s="19" cm="1">
        <f t="array" ref="JP12">INDEX(JP$6:JP$10,$C12)-INDEX(JP$6:JP$10,$C13)</f>
        <v>-103.331</v>
      </c>
      <c r="JQ12" s="19" cm="1">
        <f t="array" ref="JQ12">INDEX(JQ$6:JQ$10,$C12)-INDEX(JQ$6:JQ$10,$C13)</f>
        <v>-103.53</v>
      </c>
      <c r="JR12" s="19" cm="1">
        <f t="array" ref="JR12">INDEX(JR$6:JR$10,$C12)-INDEX(JR$6:JR$10,$C13)</f>
        <v>-105.24199999999999</v>
      </c>
      <c r="JS12" s="19" cm="1">
        <f t="array" ref="JS12">INDEX(JS$6:JS$10,$C12)-INDEX(JS$6:JS$10,$C13)</f>
        <v>-103.97199999999998</v>
      </c>
      <c r="JT12" s="19" cm="1">
        <f t="array" ref="JT12">INDEX(JT$6:JT$10,$C12)-INDEX(JT$6:JT$10,$C13)</f>
        <v>-106.126</v>
      </c>
      <c r="JU12" s="19" cm="1">
        <f t="array" ref="JU12">INDEX(JU$6:JU$10,$C12)-INDEX(JU$6:JU$10,$C13)</f>
        <v>-108.92400000000001</v>
      </c>
      <c r="JV12" s="19" cm="1">
        <f t="array" ref="JV12">INDEX(JV$6:JV$10,$C12)-INDEX(JV$6:JV$10,$C13)</f>
        <v>-111.39</v>
      </c>
      <c r="JW12" s="19" cm="1">
        <f t="array" ref="JW12">INDEX(JW$6:JW$10,$C12)-INDEX(JW$6:JW$10,$C13)</f>
        <v>-108.73299999999999</v>
      </c>
      <c r="JX12" s="19" cm="1">
        <f t="array" ref="JX12">INDEX(JX$6:JX$10,$C12)-INDEX(JX$6:JX$10,$C13)</f>
        <v>-117.199</v>
      </c>
      <c r="JY12" s="19" cm="1">
        <f t="array" ref="JY12">INDEX(JY$6:JY$10,$C12)-INDEX(JY$6:JY$10,$C13)</f>
        <v>-113.77700000000002</v>
      </c>
      <c r="JZ12" s="19" cm="1">
        <f t="array" ref="JZ12">INDEX(JZ$6:JZ$10,$C12)-INDEX(JZ$6:JZ$10,$C13)</f>
        <v>-113.527</v>
      </c>
      <c r="KA12" s="19" cm="1">
        <f t="array" ref="KA12">INDEX(KA$6:KA$10,$C12)-INDEX(KA$6:KA$10,$C13)</f>
        <v>-114.61300000000001</v>
      </c>
      <c r="KB12" s="19" cm="1">
        <f t="array" ref="KB12">INDEX(KB$6:KB$10,$C12)-INDEX(KB$6:KB$10,$C13)</f>
        <v>-115.622</v>
      </c>
      <c r="KC12" s="19" cm="1">
        <f t="array" ref="KC12">INDEX(KC$6:KC$10,$C12)-INDEX(KC$6:KC$10,$C13)</f>
        <v>-115.592</v>
      </c>
      <c r="KD12" s="19" cm="1">
        <f t="array" ref="KD12">INDEX(KD$6:KD$10,$C12)-INDEX(KD$6:KD$10,$C13)</f>
        <v>-117.22300000000001</v>
      </c>
      <c r="KE12" s="19" cm="1">
        <f t="array" ref="KE12">INDEX(KE$6:KE$10,$C12)-INDEX(KE$6:KE$10,$C13)</f>
        <v>-116.71300000000001</v>
      </c>
      <c r="KF12" s="19" cm="1">
        <f t="array" ref="KF12">INDEX(KF$6:KF$10,$C12)-INDEX(KF$6:KF$10,$C13)</f>
        <v>-117.59699999999999</v>
      </c>
      <c r="KG12" s="19" cm="1">
        <f t="array" ref="KG12">INDEX(KG$6:KG$10,$C12)-INDEX(KG$6:KG$10,$C13)</f>
        <v>-115.90899999999999</v>
      </c>
      <c r="KH12" s="19" cm="1">
        <f t="array" ref="KH12">INDEX(KH$6:KH$10,$C12)-INDEX(KH$6:KH$10,$C13)</f>
        <v>-114.55600000000001</v>
      </c>
      <c r="KI12" s="19" cm="1">
        <f t="array" ref="KI12">INDEX(KI$6:KI$10,$C12)-INDEX(KI$6:KI$10,$C13)</f>
        <v>-115.20099999999999</v>
      </c>
      <c r="KJ12" s="19" cm="1">
        <f t="array" ref="KJ12">INDEX(KJ$6:KJ$10,$C12)-INDEX(KJ$6:KJ$10,$C13)</f>
        <v>-121.729</v>
      </c>
      <c r="KK12" s="19" cm="1">
        <f t="array" ref="KK12">INDEX(KK$6:KK$10,$C12)-INDEX(KK$6:KK$10,$C13)</f>
        <v>-121.28800000000001</v>
      </c>
      <c r="KL12" s="19" cm="1">
        <f t="array" ref="KL12">INDEX(KL$6:KL$10,$C12)-INDEX(KL$6:KL$10,$C13)</f>
        <v>-119.90899999999999</v>
      </c>
      <c r="KM12" s="19" cm="1">
        <f t="array" ref="KM12">INDEX(KM$6:KM$10,$C12)-INDEX(KM$6:KM$10,$C13)</f>
        <v>-121.90600000000001</v>
      </c>
      <c r="KN12" s="19" cm="1">
        <f t="array" ref="KN12">INDEX(KN$6:KN$10,$C12)-INDEX(KN$6:KN$10,$C13)</f>
        <v>-121.72399999999999</v>
      </c>
      <c r="KO12" s="19" cm="1">
        <f t="array" ref="KO12">INDEX(KO$6:KO$10,$C12)-INDEX(KO$6:KO$10,$C13)</f>
        <v>-120.40400000000001</v>
      </c>
      <c r="KP12" s="19" cm="1">
        <f t="array" ref="KP12">INDEX(KP$6:KP$10,$C12)-INDEX(KP$6:KP$10,$C13)</f>
        <v>-119.70700000000001</v>
      </c>
      <c r="KQ12" s="19" cm="1">
        <f t="array" ref="KQ12">INDEX(KQ$6:KQ$10,$C12)-INDEX(KQ$6:KQ$10,$C13)</f>
        <v>-120.41200000000001</v>
      </c>
      <c r="KR12" s="19" cm="1">
        <f t="array" ref="KR12">INDEX(KR$6:KR$10,$C12)-INDEX(KR$6:KR$10,$C13)</f>
        <v>-119.703</v>
      </c>
      <c r="KS12" s="19" cm="1">
        <f t="array" ref="KS12">INDEX(KS$6:KS$10,$C12)-INDEX(KS$6:KS$10,$C13)</f>
        <v>-118.34800000000001</v>
      </c>
      <c r="KT12" s="19" cm="1">
        <f t="array" ref="KT12">INDEX(KT$6:KT$10,$C12)-INDEX(KT$6:KT$10,$C13)</f>
        <v>-119.99499999999999</v>
      </c>
      <c r="KU12" s="19" cm="1">
        <f t="array" ref="KU12">INDEX(KU$6:KU$10,$C12)-INDEX(KU$6:KU$10,$C13)</f>
        <v>-121.328</v>
      </c>
      <c r="KV12" s="19" cm="1">
        <f t="array" ref="KV12">INDEX(KV$6:KV$10,$C12)-INDEX(KV$6:KV$10,$C13)</f>
        <v>-119.21899999999999</v>
      </c>
      <c r="KW12" s="19" cm="1">
        <f t="array" ref="KW12">INDEX(KW$6:KW$10,$C12)-INDEX(KW$6:KW$10,$C13)</f>
        <v>-116.791</v>
      </c>
      <c r="KX12" s="19" cm="1">
        <f t="array" ref="KX12">INDEX(KX$6:KX$10,$C12)-INDEX(KX$6:KX$10,$C13)</f>
        <v>-118.35400000000001</v>
      </c>
      <c r="KY12" s="19" cm="1">
        <f t="array" ref="KY12">INDEX(KY$6:KY$10,$C12)-INDEX(KY$6:KY$10,$C13)</f>
        <v>-115.18199999999999</v>
      </c>
      <c r="KZ12" s="19" cm="1">
        <f t="array" ref="KZ12">INDEX(KZ$6:KZ$10,$C12)-INDEX(KZ$6:KZ$10,$C13)</f>
        <v>-114.66699999999997</v>
      </c>
      <c r="LA12" s="19" cm="1">
        <f t="array" ref="LA12">INDEX(LA$6:LA$10,$C12)-INDEX(LA$6:LA$10,$C13)</f>
        <v>-114.18000000000004</v>
      </c>
      <c r="LB12" s="19" cm="1">
        <f t="array" ref="LB12">INDEX(LB$6:LB$10,$C12)-INDEX(LB$6:LB$10,$C13)</f>
        <v>-114.50899999999999</v>
      </c>
      <c r="LC12" s="19" cm="1">
        <f t="array" ref="LC12">INDEX(LC$6:LC$10,$C12)-INDEX(LC$6:LC$10,$C13)</f>
        <v>-116.084</v>
      </c>
      <c r="LD12" s="19" cm="1">
        <f t="array" ref="LD12">INDEX(LD$6:LD$10,$C12)-INDEX(LD$6:LD$10,$C13)</f>
        <v>-116.785</v>
      </c>
      <c r="LE12" s="19" cm="1">
        <f t="array" ref="LE12">INDEX(LE$6:LE$10,$C12)-INDEX(LE$6:LE$10,$C13)</f>
        <v>-118.11099999999999</v>
      </c>
      <c r="LF12" s="19" cm="1">
        <f t="array" ref="LF12">INDEX(LF$6:LF$10,$C12)-INDEX(LF$6:LF$10,$C13)</f>
        <v>-120.67700000000002</v>
      </c>
      <c r="LG12" s="19" cm="1">
        <f t="array" ref="LG12">INDEX(LG$6:LG$10,$C12)-INDEX(LG$6:LG$10,$C13)</f>
        <v>-120</v>
      </c>
      <c r="LH12" s="19" cm="1">
        <f t="array" ref="LH12">INDEX(LH$6:LH$10,$C12)-INDEX(LH$6:LH$10,$C13)</f>
        <v>-117.577</v>
      </c>
      <c r="LI12" s="19" cm="1">
        <f t="array" ref="LI12">INDEX(LI$6:LI$10,$C12)-INDEX(LI$6:LI$10,$C13)</f>
        <v>-114.46100000000001</v>
      </c>
      <c r="LJ12" s="19" cm="1">
        <f t="array" ref="LJ12">INDEX(LJ$6:LJ$10,$C12)-INDEX(LJ$6:LJ$10,$C13)</f>
        <v>-114.02600000000001</v>
      </c>
      <c r="LK12" s="19" cm="1">
        <f t="array" ref="LK12">INDEX(LK$6:LK$10,$C12)-INDEX(LK$6:LK$10,$C13)</f>
        <v>-114.279</v>
      </c>
      <c r="LL12" s="19" cm="1">
        <f t="array" ref="LL12">INDEX(LL$6:LL$10,$C12)-INDEX(LL$6:LL$10,$C13)</f>
        <v>-114.73699999999999</v>
      </c>
      <c r="LM12" s="19" cm="1">
        <f t="array" ref="LM12">INDEX(LM$6:LM$10,$C12)-INDEX(LM$6:LM$10,$C13)</f>
        <v>-110.31500000000003</v>
      </c>
      <c r="LN12" s="19" cm="1">
        <f t="array" ref="LN12">INDEX(LN$6:LN$10,$C12)-INDEX(LN$6:LN$10,$C13)</f>
        <v>-107.70399999999998</v>
      </c>
      <c r="LO12" s="19" cm="1">
        <f t="array" ref="LO12">INDEX(LO$6:LO$10,$C12)-INDEX(LO$6:LO$10,$C13)</f>
        <v>-108.11000000000001</v>
      </c>
      <c r="LP12" s="19" cm="1">
        <f t="array" ref="LP12">INDEX(LP$6:LP$10,$C12)-INDEX(LP$6:LP$10,$C13)</f>
        <v>-107.12999999999997</v>
      </c>
      <c r="LQ12" s="19" cm="1">
        <f t="array" ref="LQ12">INDEX(LQ$6:LQ$10,$C12)-INDEX(LQ$6:LQ$10,$C13)</f>
        <v>-107.28200000000004</v>
      </c>
      <c r="LR12" s="19" cm="1">
        <f t="array" ref="LR12">INDEX(LR$6:LR$10,$C12)-INDEX(LR$6:LR$10,$C13)</f>
        <v>-111.03299999999999</v>
      </c>
      <c r="LS12" s="19" cm="1">
        <f t="array" ref="LS12">INDEX(LS$6:LS$10,$C12)-INDEX(LS$6:LS$10,$C13)</f>
        <v>-114.47599999999997</v>
      </c>
      <c r="LT12" s="19" cm="1">
        <f t="array" ref="LT12">INDEX(LT$6:LT$10,$C12)-INDEX(LT$6:LT$10,$C13)</f>
        <v>-113.53200000000001</v>
      </c>
      <c r="LU12" s="19" cm="1">
        <f t="array" ref="LU12">INDEX(LU$6:LU$10,$C12)-INDEX(LU$6:LU$10,$C13)</f>
        <v>-113.58500000000001</v>
      </c>
      <c r="LV12" s="19" cm="1">
        <f t="array" ref="LV12">INDEX(LV$6:LV$10,$C12)-INDEX(LV$6:LV$10,$C13)</f>
        <v>-114.57499999999999</v>
      </c>
      <c r="LW12" s="19" cm="1">
        <f t="array" ref="LW12">INDEX(LW$6:LW$10,$C12)-INDEX(LW$6:LW$10,$C13)</f>
        <v>-115.77700000000002</v>
      </c>
      <c r="LX12" s="19" cm="1">
        <f t="array" ref="LX12">INDEX(LX$6:LX$10,$C12)-INDEX(LX$6:LX$10,$C13)</f>
        <v>-118.17600000000002</v>
      </c>
      <c r="LY12" s="19" cm="1">
        <f t="array" ref="LY12">INDEX(LY$6:LY$10,$C12)-INDEX(LY$6:LY$10,$C13)</f>
        <v>-120.61599999999999</v>
      </c>
      <c r="LZ12" s="19" cm="1">
        <f t="array" ref="LZ12">INDEX(LZ$6:LZ$10,$C12)-INDEX(LZ$6:LZ$10,$C13)</f>
        <v>-122.23699999999999</v>
      </c>
      <c r="MA12" s="19" cm="1">
        <f t="array" ref="MA12">INDEX(MA$6:MA$10,$C12)-INDEX(MA$6:MA$10,$C13)</f>
        <v>-123.696</v>
      </c>
      <c r="MB12" s="19" cm="1">
        <f t="array" ref="MB12">INDEX(MB$6:MB$10,$C12)-INDEX(MB$6:MB$10,$C13)</f>
        <v>-121.47799999999998</v>
      </c>
      <c r="MC12" s="19" cm="1">
        <f t="array" ref="MC12">INDEX(MC$6:MC$10,$C12)-INDEX(MC$6:MC$10,$C13)</f>
        <v>-122.64700000000002</v>
      </c>
      <c r="MD12" s="19" cm="1">
        <f t="array" ref="MD12">INDEX(MD$6:MD$10,$C12)-INDEX(MD$6:MD$10,$C13)</f>
        <v>-122.04300000000001</v>
      </c>
      <c r="ME12" s="19" cm="1">
        <f t="array" ref="ME12">INDEX(ME$6:ME$10,$C12)-INDEX(ME$6:ME$10,$C13)</f>
        <v>-124.43899999999999</v>
      </c>
      <c r="MF12" s="19" cm="1">
        <f t="array" ref="MF12">INDEX(MF$6:MF$10,$C12)-INDEX(MF$6:MF$10,$C13)</f>
        <v>-124.84100000000001</v>
      </c>
      <c r="MG12" s="19" cm="1">
        <f t="array" ref="MG12">INDEX(MG$6:MG$10,$C12)-INDEX(MG$6:MG$10,$C13)</f>
        <v>-120.309</v>
      </c>
      <c r="MH12" s="19" cm="1">
        <f t="array" ref="MH12">INDEX(MH$6:MH$10,$C12)-INDEX(MH$6:MH$10,$C13)</f>
        <v>-116.33600000000001</v>
      </c>
      <c r="MI12" s="19" cm="1">
        <f t="array" ref="MI12">INDEX(MI$6:MI$10,$C12)-INDEX(MI$6:MI$10,$C13)</f>
        <v>-113.83099999999999</v>
      </c>
      <c r="MJ12" s="19" cm="1">
        <f t="array" ref="MJ12">INDEX(MJ$6:MJ$10,$C12)-INDEX(MJ$6:MJ$10,$C13)</f>
        <v>-115.99600000000001</v>
      </c>
      <c r="MK12" s="19" cm="1">
        <f t="array" ref="MK12">INDEX(MK$6:MK$10,$C12)-INDEX(MK$6:MK$10,$C13)</f>
        <v>-118.55699999999996</v>
      </c>
      <c r="ML12" s="19" cm="1">
        <f t="array" ref="ML12">INDEX(ML$6:ML$10,$C12)-INDEX(ML$6:ML$10,$C13)</f>
        <v>-110.94999999999999</v>
      </c>
      <c r="MM12" s="19" cm="1">
        <f t="array" ref="MM12">INDEX(MM$6:MM$10,$C12)-INDEX(MM$6:MM$10,$C13)</f>
        <v>-106.94800000000004</v>
      </c>
      <c r="MN12" s="19" cm="1">
        <f t="array" ref="MN12">INDEX(MN$6:MN$10,$C12)-INDEX(MN$6:MN$10,$C13)</f>
        <v>-105.33699999999999</v>
      </c>
      <c r="MO12" s="19" cm="1">
        <f t="array" ref="MO12">INDEX(MO$6:MO$10,$C12)-INDEX(MO$6:MO$10,$C13)</f>
        <v>-106.74799999999999</v>
      </c>
      <c r="MP12" s="19" cm="1">
        <f t="array" ref="MP12">INDEX(MP$6:MP$10,$C12)-INDEX(MP$6:MP$10,$C13)</f>
        <v>-107.13899999999998</v>
      </c>
      <c r="MQ12" s="19" cm="1">
        <f t="array" ref="MQ12">INDEX(MQ$6:MQ$10,$C12)-INDEX(MQ$6:MQ$10,$C13)</f>
        <v>-104.24099999999999</v>
      </c>
      <c r="MR12" s="19" cm="1">
        <f t="array" ref="MR12">INDEX(MR$6:MR$10,$C12)-INDEX(MR$6:MR$10,$C13)</f>
        <v>-105.459</v>
      </c>
      <c r="MS12" s="19" cm="1">
        <f t="array" ref="MS12">INDEX(MS$6:MS$10,$C12)-INDEX(MS$6:MS$10,$C13)</f>
        <v>-111.13400000000001</v>
      </c>
      <c r="MT12" s="19" cm="1">
        <f t="array" ref="MT12">INDEX(MT$6:MT$10,$C12)-INDEX(MT$6:MT$10,$C13)</f>
        <v>-112.16500000000002</v>
      </c>
      <c r="MU12" s="19" cm="1">
        <f t="array" ref="MU12">INDEX(MU$6:MU$10,$C12)-INDEX(MU$6:MU$10,$C13)</f>
        <v>-107.114</v>
      </c>
      <c r="MV12" s="19" cm="1">
        <f t="array" ref="MV12">INDEX(MV$6:MV$10,$C12)-INDEX(MV$6:MV$10,$C13)</f>
        <v>-106.756</v>
      </c>
      <c r="MW12" s="19" cm="1">
        <f t="array" ref="MW12">INDEX(MW$6:MW$10,$C12)-INDEX(MW$6:MW$10,$C13)</f>
        <v>-100.13600000000002</v>
      </c>
      <c r="MX12" s="19" cm="1">
        <f t="array" ref="MX12">INDEX(MX$6:MX$10,$C12)-INDEX(MX$6:MX$10,$C13)</f>
        <v>-101.17000000000002</v>
      </c>
      <c r="MY12" s="19" cm="1">
        <f t="array" ref="MY12">INDEX(MY$6:MY$10,$C12)-INDEX(MY$6:MY$10,$C13)</f>
        <v>-102.86200000000002</v>
      </c>
      <c r="MZ12" s="19" cm="1">
        <f t="array" ref="MZ12">INDEX(MZ$6:MZ$10,$C12)-INDEX(MZ$6:MZ$10,$C13)</f>
        <v>-97.926000000000016</v>
      </c>
      <c r="NA12" s="19" cm="1">
        <f t="array" ref="NA12">INDEX(NA$6:NA$10,$C12)-INDEX(NA$6:NA$10,$C13)</f>
        <v>-98.327000000000027</v>
      </c>
      <c r="NB12" s="19" cm="1">
        <f t="array" ref="NB12">INDEX(NB$6:NB$10,$C12)-INDEX(NB$6:NB$10,$C13)</f>
        <v>-88.154999999999973</v>
      </c>
      <c r="NC12" s="19" cm="1">
        <f t="array" ref="NC12">INDEX(NC$6:NC$10,$C12)-INDEX(NC$6:NC$10,$C13)</f>
        <v>-84.436000000000035</v>
      </c>
      <c r="ND12" s="19" cm="1">
        <f t="array" ref="ND12">INDEX(ND$6:ND$10,$C12)-INDEX(ND$6:ND$10,$C13)</f>
        <v>-83.796999999999969</v>
      </c>
      <c r="NE12" s="19" cm="1">
        <f t="array" ref="NE12">INDEX(NE$6:NE$10,$C12)-INDEX(NE$6:NE$10,$C13)</f>
        <v>-84.788999999999987</v>
      </c>
      <c r="NF12" s="19" cm="1">
        <f t="array" ref="NF12">INDEX(NF$6:NF$10,$C12)-INDEX(NF$6:NF$10,$C13)</f>
        <v>-87.522999999999968</v>
      </c>
      <c r="NG12" s="19" cm="1">
        <f t="array" ref="NG12">INDEX(NG$6:NG$10,$C12)-INDEX(NG$6:NG$10,$C13)</f>
        <v>-85.840000000000032</v>
      </c>
      <c r="NH12" s="19" cm="1">
        <f t="array" ref="NH12">INDEX(NH$6:NH$10,$C12)-INDEX(NH$6:NH$10,$C13)</f>
        <v>-84.009000000000015</v>
      </c>
      <c r="NI12" s="19" cm="1">
        <f t="array" ref="NI12">INDEX(NI$6:NI$10,$C12)-INDEX(NI$6:NI$10,$C13)</f>
        <v>-82.40100000000001</v>
      </c>
      <c r="NJ12" s="19" cm="1">
        <f t="array" ref="NJ12">INDEX(NJ$6:NJ$10,$C12)-INDEX(NJ$6:NJ$10,$C13)</f>
        <v>-83.615999999999985</v>
      </c>
      <c r="NK12" s="19" cm="1">
        <f t="array" ref="NK12">INDEX(NK$6:NK$10,$C12)-INDEX(NK$6:NK$10,$C13)</f>
        <v>-83.314000000000021</v>
      </c>
      <c r="NL12" s="19" cm="1">
        <f t="array" ref="NL12">INDEX(NL$6:NL$10,$C12)-INDEX(NL$6:NL$10,$C13)</f>
        <v>-85.618999999999971</v>
      </c>
      <c r="NM12" s="19" cm="1">
        <f t="array" ref="NM12">INDEX(NM$6:NM$10,$C12)-INDEX(NM$6:NM$10,$C13)</f>
        <v>-86.255000000000052</v>
      </c>
      <c r="NN12" s="19" cm="1">
        <f t="array" ref="NN12">INDEX(NN$6:NN$10,$C12)-INDEX(NN$6:NN$10,$C13)</f>
        <v>-86.359999999999957</v>
      </c>
      <c r="NO12" s="19" cm="1">
        <f t="array" ref="NO12">INDEX(NO$6:NO$10,$C12)-INDEX(NO$6:NO$10,$C13)</f>
        <v>-87.716000000000008</v>
      </c>
      <c r="NP12" s="19" cm="1">
        <f t="array" ref="NP12">INDEX(NP$6:NP$10,$C12)-INDEX(NP$6:NP$10,$C13)</f>
        <v>-89.514999999999986</v>
      </c>
      <c r="NQ12" s="19" cm="1">
        <f t="array" ref="NQ12">INDEX(NQ$6:NQ$10,$C12)-INDEX(NQ$6:NQ$10,$C13)</f>
        <v>-88.923999999999978</v>
      </c>
      <c r="NR12" s="19" cm="1">
        <f t="array" ref="NR12">INDEX(NR$6:NR$10,$C12)-INDEX(NR$6:NR$10,$C13)</f>
        <v>-86.052999999999997</v>
      </c>
      <c r="NS12" s="19" cm="1">
        <f t="array" ref="NS12">INDEX(NS$6:NS$10,$C12)-INDEX(NS$6:NS$10,$C13)</f>
        <v>-84.399999999999977</v>
      </c>
      <c r="NT12" s="19" cm="1">
        <f t="array" ref="NT12">INDEX(NT$6:NT$10,$C12)-INDEX(NT$6:NT$10,$C13)</f>
        <v>-83.007000000000005</v>
      </c>
      <c r="NU12" s="19" cm="1">
        <f t="array" ref="NU12">INDEX(NU$6:NU$10,$C12)-INDEX(NU$6:NU$10,$C13)</f>
        <v>-82.12700000000001</v>
      </c>
      <c r="NV12" s="19" cm="1">
        <f t="array" ref="NV12">INDEX(NV$6:NV$10,$C12)-INDEX(NV$6:NV$10,$C13)</f>
        <v>-85.254000000000019</v>
      </c>
      <c r="NW12" s="19" cm="1">
        <f t="array" ref="NW12">INDEX(NW$6:NW$10,$C12)-INDEX(NW$6:NW$10,$C13)</f>
        <v>-85.827999999999975</v>
      </c>
      <c r="NX12" s="19" cm="1">
        <f t="array" ref="NX12">INDEX(NX$6:NX$10,$C12)-INDEX(NX$6:NX$10,$C13)</f>
        <v>-87.458000000000027</v>
      </c>
      <c r="NY12" s="19" cm="1">
        <f t="array" ref="NY12">INDEX(NY$6:NY$10,$C12)-INDEX(NY$6:NY$10,$C13)</f>
        <v>-86.269999999999982</v>
      </c>
      <c r="NZ12" s="19" cm="1">
        <f t="array" ref="NZ12">INDEX(NZ$6:NZ$10,$C12)-INDEX(NZ$6:NZ$10,$C13)</f>
        <v>-86.411000000000001</v>
      </c>
      <c r="OA12" s="19" cm="1">
        <f t="array" ref="OA12">INDEX(OA$6:OA$10,$C12)-INDEX(OA$6:OA$10,$C13)</f>
        <v>-88.154999999999973</v>
      </c>
      <c r="OB12" s="19" cm="1">
        <f t="array" ref="OB12">INDEX(OB$6:OB$10,$C12)-INDEX(OB$6:OB$10,$C13)</f>
        <v>-87.506000000000029</v>
      </c>
      <c r="OC12" s="19" cm="1">
        <f t="array" ref="OC12">INDEX(OC$6:OC$10,$C12)-INDEX(OC$6:OC$10,$C13)</f>
        <v>-87.111999999999966</v>
      </c>
      <c r="OD12" s="19" cm="1">
        <f t="array" ref="OD12">INDEX(OD$6:OD$10,$C12)-INDEX(OD$6:OD$10,$C13)</f>
        <v>-91.541999999999973</v>
      </c>
      <c r="OE12" s="19" cm="1">
        <f t="array" ref="OE12">INDEX(OE$6:OE$10,$C12)-INDEX(OE$6:OE$10,$C13)</f>
        <v>-92.537000000000006</v>
      </c>
      <c r="OF12" s="19" cm="1">
        <f t="array" ref="OF12">INDEX(OF$6:OF$10,$C12)-INDEX(OF$6:OF$10,$C13)</f>
        <v>-92.620999999999981</v>
      </c>
      <c r="OG12" s="19" cm="1">
        <f t="array" ref="OG12">INDEX(OG$6:OG$10,$C12)-INDEX(OG$6:OG$10,$C13)</f>
        <v>-89.376000000000005</v>
      </c>
      <c r="OH12" s="19" cm="1">
        <f t="array" ref="OH12">INDEX(OH$6:OH$10,$C12)-INDEX(OH$6:OH$10,$C13)</f>
        <v>-88.497000000000014</v>
      </c>
      <c r="OI12" s="19" cm="1">
        <f t="array" ref="OI12">INDEX(OI$6:OI$10,$C12)-INDEX(OI$6:OI$10,$C13)</f>
        <v>-97.013999999999982</v>
      </c>
      <c r="OJ12" s="19" cm="1">
        <f t="array" ref="OJ12">INDEX(OJ$6:OJ$10,$C12)-INDEX(OJ$6:OJ$10,$C13)</f>
        <v>-98.51400000000001</v>
      </c>
      <c r="OK12" s="19" cm="1">
        <f t="array" ref="OK12">INDEX(OK$6:OK$10,$C12)-INDEX(OK$6:OK$10,$C13)</f>
        <v>-99.627999999999986</v>
      </c>
      <c r="OL12" s="19" cm="1">
        <f t="array" ref="OL12">INDEX(OL$6:OL$10,$C12)-INDEX(OL$6:OL$10,$C13)</f>
        <v>-97.22</v>
      </c>
      <c r="OM12" s="19" cm="1">
        <f t="array" ref="OM12">INDEX(OM$6:OM$10,$C12)-INDEX(OM$6:OM$10,$C13)</f>
        <v>-95.692999999999984</v>
      </c>
      <c r="ON12" s="19" cm="1">
        <f t="array" ref="ON12">INDEX(ON$6:ON$10,$C12)-INDEX(ON$6:ON$10,$C13)</f>
        <v>-94.88300000000001</v>
      </c>
      <c r="OO12" s="19" cm="1">
        <f t="array" ref="OO12">INDEX(OO$6:OO$10,$C12)-INDEX(OO$6:OO$10,$C13)</f>
        <v>-94.727000000000004</v>
      </c>
      <c r="OP12" s="19" cm="1">
        <f t="array" ref="OP12">INDEX(OP$6:OP$10,$C12)-INDEX(OP$6:OP$10,$C13)</f>
        <v>-94.765999999999991</v>
      </c>
      <c r="OQ12" s="19" cm="1">
        <f t="array" ref="OQ12">INDEX(OQ$6:OQ$10,$C12)-INDEX(OQ$6:OQ$10,$C13)</f>
        <v>-93.27200000000002</v>
      </c>
      <c r="OR12" s="19" cm="1">
        <f t="array" ref="OR12">INDEX(OR$6:OR$10,$C12)-INDEX(OR$6:OR$10,$C13)</f>
        <v>-92.586999999999989</v>
      </c>
      <c r="OS12" s="19" cm="1">
        <f t="array" ref="OS12">INDEX(OS$6:OS$10,$C12)-INDEX(OS$6:OS$10,$C13)</f>
        <v>-92.268000000000001</v>
      </c>
      <c r="OT12" s="19" cm="1">
        <f t="array" ref="OT12">INDEX(OT$6:OT$10,$C12)-INDEX(OT$6:OT$10,$C13)</f>
        <v>-91.392000000000024</v>
      </c>
      <c r="OU12" s="19" cm="1">
        <f t="array" ref="OU12">INDEX(OU$6:OU$10,$C12)-INDEX(OU$6:OU$10,$C13)</f>
        <v>-92.02000000000001</v>
      </c>
      <c r="OV12" s="19" cm="1">
        <f t="array" ref="OV12">INDEX(OV$6:OV$10,$C12)-INDEX(OV$6:OV$10,$C13)</f>
        <v>-94.582999999999998</v>
      </c>
      <c r="OW12" s="19" cm="1">
        <f t="array" ref="OW12">INDEX(OW$6:OW$10,$C12)-INDEX(OW$6:OW$10,$C13)</f>
        <v>-90.540999999999997</v>
      </c>
      <c r="OX12" s="19" cm="1">
        <f t="array" ref="OX12">INDEX(OX$6:OX$10,$C12)-INDEX(OX$6:OX$10,$C13)</f>
        <v>-88.924000000000007</v>
      </c>
      <c r="OY12" s="19" cm="1">
        <f t="array" ref="OY12">INDEX(OY$6:OY$10,$C12)-INDEX(OY$6:OY$10,$C13)</f>
        <v>-90.751000000000005</v>
      </c>
      <c r="OZ12" s="19" cm="1">
        <f t="array" ref="OZ12">INDEX(OZ$6:OZ$10,$C12)-INDEX(OZ$6:OZ$10,$C13)</f>
        <v>-97.669999999999987</v>
      </c>
      <c r="PA12" s="19" cm="1">
        <f t="array" ref="PA12">INDEX(PA$6:PA$10,$C12)-INDEX(PA$6:PA$10,$C13)</f>
        <v>-99.846000000000004</v>
      </c>
      <c r="PB12" s="19" cm="1">
        <f t="array" ref="PB12">INDEX(PB$6:PB$10,$C12)-INDEX(PB$6:PB$10,$C13)</f>
        <v>-101.34299999999999</v>
      </c>
      <c r="PC12" s="19" cm="1">
        <f t="array" ref="PC12">INDEX(PC$6:PC$10,$C12)-INDEX(PC$6:PC$10,$C13)</f>
        <v>-102.49100000000001</v>
      </c>
      <c r="PD12" s="19" cm="1">
        <f t="array" ref="PD12">INDEX(PD$6:PD$10,$C12)-INDEX(PD$6:PD$10,$C13)</f>
        <v>-101.19800000000001</v>
      </c>
      <c r="PE12" s="19" cm="1">
        <f t="array" ref="PE12">INDEX(PE$6:PE$10,$C12)-INDEX(PE$6:PE$10,$C13)</f>
        <v>-104.851</v>
      </c>
      <c r="PF12" s="19" cm="1">
        <f t="array" ref="PF12">INDEX(PF$6:PF$10,$C12)-INDEX(PF$6:PF$10,$C13)</f>
        <v>-103.79600000000002</v>
      </c>
      <c r="PG12" s="19" cm="1">
        <f t="array" ref="PG12">INDEX(PG$6:PG$10,$C12)-INDEX(PG$6:PG$10,$C13)</f>
        <v>-103.52699999999999</v>
      </c>
      <c r="PH12" s="19" cm="1">
        <f t="array" ref="PH12">INDEX(PH$6:PH$10,$C12)-INDEX(PH$6:PH$10,$C13)</f>
        <v>-101.53100000000001</v>
      </c>
      <c r="PI12" s="19" cm="1">
        <f t="array" ref="PI12">INDEX(PI$6:PI$10,$C12)-INDEX(PI$6:PI$10,$C13)</f>
        <v>-102.762</v>
      </c>
      <c r="PJ12" s="19" cm="1">
        <f t="array" ref="PJ12">INDEX(PJ$6:PJ$10,$C12)-INDEX(PJ$6:PJ$10,$C13)</f>
        <v>-103.03100000000001</v>
      </c>
      <c r="PK12" s="19" cm="1">
        <f t="array" ref="PK12">INDEX(PK$6:PK$10,$C12)-INDEX(PK$6:PK$10,$C13)</f>
        <v>-102.13099999999999</v>
      </c>
      <c r="PL12" s="19" cm="1">
        <f t="array" ref="PL12">INDEX(PL$6:PL$10,$C12)-INDEX(PL$6:PL$10,$C13)</f>
        <v>-101.82299999999999</v>
      </c>
      <c r="PM12" s="19" cm="1">
        <f t="array" ref="PM12">INDEX(PM$6:PM$10,$C12)-INDEX(PM$6:PM$10,$C13)</f>
        <v>-103.075</v>
      </c>
      <c r="PN12" s="19" cm="1">
        <f t="array" ref="PN12">INDEX(PN$6:PN$10,$C12)-INDEX(PN$6:PN$10,$C13)</f>
        <v>-99.132999999999996</v>
      </c>
      <c r="PO12" s="19" cm="1">
        <f t="array" ref="PO12">INDEX(PO$6:PO$10,$C12)-INDEX(PO$6:PO$10,$C13)</f>
        <v>-100.11200000000001</v>
      </c>
      <c r="PP12" s="19" cm="1">
        <f t="array" ref="PP12">INDEX(PP$6:PP$10,$C12)-INDEX(PP$6:PP$10,$C13)</f>
        <v>-100.33300000000001</v>
      </c>
      <c r="PQ12" s="19" cm="1">
        <f t="array" ref="PQ12">INDEX(PQ$6:PQ$10,$C12)-INDEX(PQ$6:PQ$10,$C13)</f>
        <v>-101.036</v>
      </c>
      <c r="PR12" s="19" cm="1">
        <f t="array" ref="PR12">INDEX(PR$6:PR$10,$C12)-INDEX(PR$6:PR$10,$C13)</f>
        <v>-98.762999999999991</v>
      </c>
      <c r="PS12" s="19" cm="1">
        <f t="array" ref="PS12">INDEX(PS$6:PS$10,$C12)-INDEX(PS$6:PS$10,$C13)</f>
        <v>-98.123000000000005</v>
      </c>
      <c r="PT12" s="19" cm="1">
        <f t="array" ref="PT12">INDEX(PT$6:PT$10,$C12)-INDEX(PT$6:PT$10,$C13)</f>
        <v>-97.066000000000003</v>
      </c>
      <c r="PU12" s="19" cm="1">
        <f t="array" ref="PU12">INDEX(PU$6:PU$10,$C12)-INDEX(PU$6:PU$10,$C13)</f>
        <v>-95.859999999999985</v>
      </c>
      <c r="PV12" s="19" cm="1">
        <f t="array" ref="PV12">INDEX(PV$6:PV$10,$C12)-INDEX(PV$6:PV$10,$C13)</f>
        <v>-96.529000000000011</v>
      </c>
      <c r="PW12" s="19" cm="1">
        <f t="array" ref="PW12">INDEX(PW$6:PW$10,$C12)-INDEX(PW$6:PW$10,$C13)</f>
        <v>-96.307000000000002</v>
      </c>
      <c r="PX12" s="19" cm="1">
        <f t="array" ref="PX12">INDEX(PX$6:PX$10,$C12)-INDEX(PX$6:PX$10,$C13)</f>
        <v>-96.686000000000007</v>
      </c>
      <c r="PY12" s="19" cm="1">
        <f t="array" ref="PY12">INDEX(PY$6:PY$10,$C12)-INDEX(PY$6:PY$10,$C13)</f>
        <v>-95.521000000000015</v>
      </c>
      <c r="PZ12" s="19" cm="1">
        <f t="array" ref="PZ12">INDEX(PZ$6:PZ$10,$C12)-INDEX(PZ$6:PZ$10,$C13)</f>
        <v>-93.197000000000003</v>
      </c>
      <c r="QA12" s="19" cm="1">
        <f t="array" ref="QA12">INDEX(QA$6:QA$10,$C12)-INDEX(QA$6:QA$10,$C13)</f>
        <v>-92.243000000000023</v>
      </c>
      <c r="QB12" s="19" cm="1">
        <f t="array" ref="QB12">INDEX(QB$6:QB$10,$C12)-INDEX(QB$6:QB$10,$C13)</f>
        <v>-91.418999999999983</v>
      </c>
      <c r="QC12" s="19" cm="1">
        <f t="array" ref="QC12">INDEX(QC$6:QC$10,$C12)-INDEX(QC$6:QC$10,$C13)</f>
        <v>-92.169999999999987</v>
      </c>
      <c r="QD12" s="19" cm="1">
        <f t="array" ref="QD12">INDEX(QD$6:QD$10,$C12)-INDEX(QD$6:QD$10,$C13)</f>
        <v>-92.855000000000018</v>
      </c>
      <c r="QE12" s="19" cm="1">
        <f t="array" ref="QE12">INDEX(QE$6:QE$10,$C12)-INDEX(QE$6:QE$10,$C13)</f>
        <v>-93.363000000000028</v>
      </c>
      <c r="QF12" s="19" cm="1">
        <f t="array" ref="QF12">INDEX(QF$6:QF$10,$C12)-INDEX(QF$6:QF$10,$C13)</f>
        <v>-90.932999999999993</v>
      </c>
      <c r="QG12" s="19" cm="1">
        <f t="array" ref="QG12">INDEX(QG$6:QG$10,$C12)-INDEX(QG$6:QG$10,$C13)</f>
        <v>-88.650999999999982</v>
      </c>
      <c r="QH12" s="19" cm="1">
        <f t="array" ref="QH12">INDEX(QH$6:QH$10,$C12)-INDEX(QH$6:QH$10,$C13)</f>
        <v>-88.479000000000013</v>
      </c>
      <c r="QI12" s="19" cm="1">
        <f t="array" ref="QI12">INDEX(QI$6:QI$10,$C12)-INDEX(QI$6:QI$10,$C13)</f>
        <v>-87.793000000000006</v>
      </c>
      <c r="QJ12" s="19" cm="1">
        <f t="array" ref="QJ12">INDEX(QJ$6:QJ$10,$C12)-INDEX(QJ$6:QJ$10,$C13)</f>
        <v>-86.750000000000028</v>
      </c>
      <c r="QK12" s="19" cm="1">
        <f t="array" ref="QK12">INDEX(QK$6:QK$10,$C12)-INDEX(QK$6:QK$10,$C13)</f>
        <v>-85.98599999999999</v>
      </c>
      <c r="QL12" s="19" cm="1">
        <f t="array" ref="QL12">INDEX(QL$6:QL$10,$C12)-INDEX(QL$6:QL$10,$C13)</f>
        <v>-87.576000000000022</v>
      </c>
      <c r="QM12" s="19" cm="1">
        <f t="array" ref="QM12">INDEX(QM$6:QM$10,$C12)-INDEX(QM$6:QM$10,$C13)</f>
        <v>-87.634999999999991</v>
      </c>
      <c r="QN12" s="19" cm="1">
        <f t="array" ref="QN12">INDEX(QN$6:QN$10,$C12)-INDEX(QN$6:QN$10,$C13)</f>
        <v>-85.698999999999984</v>
      </c>
      <c r="QO12" s="19" cm="1">
        <f t="array" ref="QO12">INDEX(QO$6:QO$10,$C12)-INDEX(QO$6:QO$10,$C13)</f>
        <v>-85.20199999999997</v>
      </c>
      <c r="QP12" s="19" cm="1">
        <f t="array" ref="QP12">INDEX(QP$6:QP$10,$C12)-INDEX(QP$6:QP$10,$C13)</f>
        <v>-86.454000000000008</v>
      </c>
      <c r="QQ12" s="19" cm="1">
        <f t="array" ref="QQ12">INDEX(QQ$6:QQ$10,$C12)-INDEX(QQ$6:QQ$10,$C13)</f>
        <v>-87.724000000000018</v>
      </c>
      <c r="QR12" s="19" cm="1">
        <f t="array" ref="QR12">INDEX(QR$6:QR$10,$C12)-INDEX(QR$6:QR$10,$C13)</f>
        <v>-86.209000000000003</v>
      </c>
      <c r="QS12" s="19" cm="1">
        <f t="array" ref="QS12">INDEX(QS$6:QS$10,$C12)-INDEX(QS$6:QS$10,$C13)</f>
        <v>-86.073000000000008</v>
      </c>
      <c r="QT12" s="19" cm="1">
        <f t="array" ref="QT12">INDEX(QT$6:QT$10,$C12)-INDEX(QT$6:QT$10,$C13)</f>
        <v>-86.10299999999998</v>
      </c>
      <c r="QU12" s="19" cm="1">
        <f t="array" ref="QU12">INDEX(QU$6:QU$10,$C12)-INDEX(QU$6:QU$10,$C13)</f>
        <v>-84.39100000000002</v>
      </c>
      <c r="QV12" s="19" cm="1">
        <f t="array" ref="QV12">INDEX(QV$6:QV$10,$C12)-INDEX(QV$6:QV$10,$C13)</f>
        <v>-83.298999999999978</v>
      </c>
      <c r="QW12" s="19" cm="1">
        <f t="array" ref="QW12">INDEX(QW$6:QW$10,$C12)-INDEX(QW$6:QW$10,$C13)</f>
        <v>-83.361000000000018</v>
      </c>
      <c r="QX12" s="19" cm="1">
        <f t="array" ref="QX12">INDEX(QX$6:QX$10,$C12)-INDEX(QX$6:QX$10,$C13)</f>
        <v>-82.814999999999998</v>
      </c>
      <c r="QY12" s="19" cm="1">
        <f t="array" ref="QY12">INDEX(QY$6:QY$10,$C12)-INDEX(QY$6:QY$10,$C13)</f>
        <v>-83.606000000000023</v>
      </c>
      <c r="QZ12" s="19" cm="1">
        <f t="array" ref="QZ12">INDEX(QZ$6:QZ$10,$C12)-INDEX(QZ$6:QZ$10,$C13)</f>
        <v>-85.588000000000022</v>
      </c>
      <c r="RA12" s="19" cm="1">
        <f t="array" ref="RA12">INDEX(RA$6:RA$10,$C12)-INDEX(RA$6:RA$10,$C13)</f>
        <v>-86.08099999999996</v>
      </c>
      <c r="RB12" s="19" cm="1">
        <f t="array" ref="RB12">INDEX(RB$6:RB$10,$C12)-INDEX(RB$6:RB$10,$C13)</f>
        <v>-86.314000000000021</v>
      </c>
      <c r="RC12" s="19" cm="1">
        <f t="array" ref="RC12">INDEX(RC$6:RC$10,$C12)-INDEX(RC$6:RC$10,$C13)</f>
        <v>-86.395999999999987</v>
      </c>
      <c r="RD12" s="19" cm="1">
        <f t="array" ref="RD12">INDEX(RD$6:RD$10,$C12)-INDEX(RD$6:RD$10,$C13)</f>
        <v>-85.995000000000005</v>
      </c>
      <c r="RE12" s="19" cm="1">
        <f t="array" ref="RE12">INDEX(RE$6:RE$10,$C12)-INDEX(RE$6:RE$10,$C13)</f>
        <v>-85.02200000000002</v>
      </c>
      <c r="RF12" s="19" cm="1">
        <f t="array" ref="RF12">INDEX(RF$6:RF$10,$C12)-INDEX(RF$6:RF$10,$C13)</f>
        <v>-85.876000000000005</v>
      </c>
      <c r="RG12" s="19" cm="1">
        <f t="array" ref="RG12">INDEX(RG$6:RG$10,$C12)-INDEX(RG$6:RG$10,$C13)</f>
        <v>-85.35</v>
      </c>
      <c r="RH12" s="19" cm="1">
        <f t="array" ref="RH12">INDEX(RH$6:RH$10,$C12)-INDEX(RH$6:RH$10,$C13)</f>
        <v>-85.108000000000004</v>
      </c>
      <c r="RI12" s="19" cm="1">
        <f t="array" ref="RI12">INDEX(RI$6:RI$10,$C12)-INDEX(RI$6:RI$10,$C13)</f>
        <v>-82.49799999999999</v>
      </c>
      <c r="RJ12" s="19" cm="1">
        <f t="array" ref="RJ12">INDEX(RJ$6:RJ$10,$C12)-INDEX(RJ$6:RJ$10,$C13)</f>
        <v>-82.979000000000013</v>
      </c>
      <c r="RK12" s="19" cm="1">
        <f t="array" ref="RK12">INDEX(RK$6:RK$10,$C12)-INDEX(RK$6:RK$10,$C13)</f>
        <v>-80.835000000000008</v>
      </c>
      <c r="RL12" s="19" cm="1">
        <f t="array" ref="RL12">INDEX(RL$6:RL$10,$C12)-INDEX(RL$6:RL$10,$C13)</f>
        <v>-84.869</v>
      </c>
      <c r="RM12" s="19" cm="1">
        <f t="array" ref="RM12">INDEX(RM$6:RM$10,$C12)-INDEX(RM$6:RM$10,$C13)</f>
        <v>-82.485000000000014</v>
      </c>
      <c r="RN12" s="19" cm="1">
        <f t="array" ref="RN12">INDEX(RN$6:RN$10,$C12)-INDEX(RN$6:RN$10,$C13)</f>
        <v>-79.28000000000003</v>
      </c>
      <c r="RO12" s="19" cm="1">
        <f t="array" ref="RO12">INDEX(RO$6:RO$10,$C12)-INDEX(RO$6:RO$10,$C13)</f>
        <v>-78.938000000000017</v>
      </c>
      <c r="RP12" s="19" cm="1">
        <f t="array" ref="RP12">INDEX(RP$6:RP$10,$C12)-INDEX(RP$6:RP$10,$C13)</f>
        <v>-76.711000000000013</v>
      </c>
      <c r="RQ12" s="19" cm="1">
        <f t="array" ref="RQ12">INDEX(RQ$6:RQ$10,$C12)-INDEX(RQ$6:RQ$10,$C13)</f>
        <v>-78.542000000000002</v>
      </c>
      <c r="RR12" s="19" cm="1">
        <f t="array" ref="RR12">INDEX(RR$6:RR$10,$C12)-INDEX(RR$6:RR$10,$C13)</f>
        <v>-76.940999999999974</v>
      </c>
      <c r="RS12" s="19" cm="1">
        <f t="array" ref="RS12">INDEX(RS$6:RS$10,$C12)-INDEX(RS$6:RS$10,$C13)</f>
        <v>-76.085000000000008</v>
      </c>
      <c r="RT12" s="19" cm="1">
        <f t="array" ref="RT12">INDEX(RT$6:RT$10,$C12)-INDEX(RT$6:RT$10,$C13)</f>
        <v>-75.313999999999993</v>
      </c>
      <c r="RU12" s="19" cm="1">
        <f t="array" ref="RU12">INDEX(RU$6:RU$10,$C12)-INDEX(RU$6:RU$10,$C13)</f>
        <v>-73.362000000000023</v>
      </c>
      <c r="RV12" s="19" cm="1">
        <f t="array" ref="RV12">INDEX(RV$6:RV$10,$C12)-INDEX(RV$6:RV$10,$C13)</f>
        <v>-73.049999999999983</v>
      </c>
      <c r="RW12" s="19" cm="1">
        <f t="array" ref="RW12">INDEX(RW$6:RW$10,$C12)-INDEX(RW$6:RW$10,$C13)</f>
        <v>-72.396999999999991</v>
      </c>
      <c r="RX12" s="19" cm="1">
        <f t="array" ref="RX12">INDEX(RX$6:RX$10,$C12)-INDEX(RX$6:RX$10,$C13)</f>
        <v>-69.828000000000003</v>
      </c>
      <c r="RY12" s="19" cm="1">
        <f t="array" ref="RY12">INDEX(RY$6:RY$10,$C12)-INDEX(RY$6:RY$10,$C13)</f>
        <v>-70.724999999999966</v>
      </c>
      <c r="RZ12" s="19" cm="1">
        <f t="array" ref="RZ12">INDEX(RZ$6:RZ$10,$C12)-INDEX(RZ$6:RZ$10,$C13)</f>
        <v>-69.115999999999985</v>
      </c>
      <c r="SA12" s="19" cm="1">
        <f t="array" ref="SA12">INDEX(SA$6:SA$10,$C12)-INDEX(SA$6:SA$10,$C13)</f>
        <v>-70.943999999999988</v>
      </c>
      <c r="SB12" s="19" cm="1">
        <f t="array" ref="SB12">INDEX(SB$6:SB$10,$C12)-INDEX(SB$6:SB$10,$C13)</f>
        <v>-68.888999999999982</v>
      </c>
      <c r="SC12" s="19" cm="1">
        <f t="array" ref="SC12">INDEX(SC$6:SC$10,$C12)-INDEX(SC$6:SC$10,$C13)</f>
        <v>-72.82099999999997</v>
      </c>
      <c r="SD12" s="19" cm="1">
        <f t="array" ref="SD12">INDEX(SD$6:SD$10,$C12)-INDEX(SD$6:SD$10,$C13)</f>
        <v>-73.213999999999999</v>
      </c>
      <c r="SE12" s="19" cm="1">
        <f t="array" ref="SE12">INDEX(SE$6:SE$10,$C12)-INDEX(SE$6:SE$10,$C13)</f>
        <v>-72.700999999999965</v>
      </c>
      <c r="SF12" s="19" cm="1">
        <f t="array" ref="SF12">INDEX(SF$6:SF$10,$C12)-INDEX(SF$6:SF$10,$C13)</f>
        <v>-73.62299999999999</v>
      </c>
      <c r="SG12" s="19" cm="1">
        <f t="array" ref="SG12">INDEX(SG$6:SG$10,$C12)-INDEX(SG$6:SG$10,$C13)</f>
        <v>-70.59499999999997</v>
      </c>
      <c r="SH12" s="19" cm="1">
        <f t="array" ref="SH12">INDEX(SH$6:SH$10,$C12)-INDEX(SH$6:SH$10,$C13)</f>
        <v>-72.556000000000012</v>
      </c>
      <c r="SI12" s="19" cm="1">
        <f t="array" ref="SI12">INDEX(SI$6:SI$10,$C12)-INDEX(SI$6:SI$10,$C13)</f>
        <v>-75.506999999999977</v>
      </c>
      <c r="SJ12" s="19" cm="1">
        <f t="array" ref="SJ12">INDEX(SJ$6:SJ$10,$C12)-INDEX(SJ$6:SJ$10,$C13)</f>
        <v>-73.581999999999994</v>
      </c>
      <c r="SK12" s="19" cm="1">
        <f t="array" ref="SK12">INDEX(SK$6:SK$10,$C12)-INDEX(SK$6:SK$10,$C13)</f>
        <v>-73.269999999999982</v>
      </c>
      <c r="SL12" s="19" cm="1">
        <f t="array" ref="SL12">INDEX(SL$6:SL$10,$C12)-INDEX(SL$6:SL$10,$C13)</f>
        <v>-71.204000000000008</v>
      </c>
      <c r="SM12" s="19" cm="1">
        <f t="array" ref="SM12">INDEX(SM$6:SM$10,$C12)-INDEX(SM$6:SM$10,$C13)</f>
        <v>-69.926999999999992</v>
      </c>
      <c r="SN12" s="19" cm="1">
        <f t="array" ref="SN12">INDEX(SN$6:SN$10,$C12)-INDEX(SN$6:SN$10,$C13)</f>
        <v>-70.488999999999976</v>
      </c>
      <c r="SO12" s="19" cm="1">
        <f t="array" ref="SO12">INDEX(SO$6:SO$10,$C12)-INDEX(SO$6:SO$10,$C13)</f>
        <v>-68.338999999999999</v>
      </c>
      <c r="SP12" s="19" cm="1">
        <f t="array" ref="SP12">INDEX(SP$6:SP$10,$C12)-INDEX(SP$6:SP$10,$C13)</f>
        <v>-69.25200000000001</v>
      </c>
      <c r="SQ12" s="19" cm="1">
        <f t="array" ref="SQ12">INDEX(SQ$6:SQ$10,$C12)-INDEX(SQ$6:SQ$10,$C13)</f>
        <v>-67.64500000000001</v>
      </c>
      <c r="SR12" s="19" cm="1">
        <f t="array" ref="SR12">INDEX(SR$6:SR$10,$C12)-INDEX(SR$6:SR$10,$C13)</f>
        <v>-57.981999999999999</v>
      </c>
      <c r="SS12" s="19" cm="1">
        <f t="array" ref="SS12">INDEX(SS$6:SS$10,$C12)-INDEX(SS$6:SS$10,$C13)</f>
        <v>-57.579999999999984</v>
      </c>
      <c r="ST12" s="19" cm="1">
        <f t="array" ref="ST12">INDEX(ST$6:ST$10,$C12)-INDEX(ST$6:ST$10,$C13)</f>
        <v>-58.435000000000002</v>
      </c>
    </row>
    <row r="13" spans="2:515" s="2" customFormat="1" x14ac:dyDescent="0.25">
      <c r="B13" s="15" t="s">
        <v>514</v>
      </c>
      <c r="C13" s="2">
        <f>MATCH(B13,$B$6:$B$10,0)</f>
        <v>3</v>
      </c>
      <c r="F13" s="19"/>
    </row>
    <row r="14" spans="2:515" s="2" customFormat="1" x14ac:dyDescent="0.25"/>
    <row r="16" spans="2:515" ht="11" x14ac:dyDescent="0.3">
      <c r="B16" s="14" t="s">
        <v>1093</v>
      </c>
    </row>
    <row r="17" spans="2:511" ht="11" x14ac:dyDescent="0.3">
      <c r="B17" s="20" t="str">
        <f>B6</f>
        <v>BAYNGR 2 3/8 04/02/75</v>
      </c>
      <c r="F17" s="19">
        <f>F$6-F6</f>
        <v>0</v>
      </c>
      <c r="G17" s="19">
        <f t="shared" ref="G17:BR17" si="8">G$6-G6</f>
        <v>0</v>
      </c>
      <c r="H17" s="19">
        <f t="shared" si="8"/>
        <v>0</v>
      </c>
      <c r="I17" s="19">
        <f t="shared" si="8"/>
        <v>0</v>
      </c>
      <c r="J17" s="19">
        <f t="shared" si="8"/>
        <v>0</v>
      </c>
      <c r="K17" s="19">
        <f t="shared" si="8"/>
        <v>0</v>
      </c>
      <c r="L17" s="19">
        <f t="shared" si="8"/>
        <v>0</v>
      </c>
      <c r="M17" s="19">
        <f t="shared" si="8"/>
        <v>0</v>
      </c>
      <c r="N17" s="19">
        <f t="shared" si="8"/>
        <v>0</v>
      </c>
      <c r="O17" s="19">
        <f t="shared" si="8"/>
        <v>0</v>
      </c>
      <c r="P17" s="19">
        <f t="shared" si="8"/>
        <v>0</v>
      </c>
      <c r="Q17" s="19">
        <f t="shared" si="8"/>
        <v>0</v>
      </c>
      <c r="R17" s="19">
        <f t="shared" si="8"/>
        <v>0</v>
      </c>
      <c r="S17" s="19">
        <f t="shared" si="8"/>
        <v>0</v>
      </c>
      <c r="T17" s="19">
        <f t="shared" si="8"/>
        <v>0</v>
      </c>
      <c r="U17" s="19">
        <f t="shared" si="8"/>
        <v>0</v>
      </c>
      <c r="V17" s="19">
        <f t="shared" si="8"/>
        <v>0</v>
      </c>
      <c r="W17" s="19">
        <f t="shared" si="8"/>
        <v>0</v>
      </c>
      <c r="X17" s="19">
        <f t="shared" si="8"/>
        <v>0</v>
      </c>
      <c r="Y17" s="19">
        <f t="shared" si="8"/>
        <v>0</v>
      </c>
      <c r="Z17" s="19">
        <f t="shared" si="8"/>
        <v>0</v>
      </c>
      <c r="AA17" s="19">
        <f t="shared" si="8"/>
        <v>0</v>
      </c>
      <c r="AB17" s="19">
        <f t="shared" si="8"/>
        <v>0</v>
      </c>
      <c r="AC17" s="19">
        <f t="shared" si="8"/>
        <v>0</v>
      </c>
      <c r="AD17" s="19">
        <f t="shared" si="8"/>
        <v>0</v>
      </c>
      <c r="AE17" s="19">
        <f t="shared" si="8"/>
        <v>0</v>
      </c>
      <c r="AF17" s="19">
        <f t="shared" si="8"/>
        <v>0</v>
      </c>
      <c r="AG17" s="19">
        <f t="shared" si="8"/>
        <v>0</v>
      </c>
      <c r="AH17" s="19">
        <f t="shared" si="8"/>
        <v>0</v>
      </c>
      <c r="AI17" s="19">
        <f t="shared" si="8"/>
        <v>0</v>
      </c>
      <c r="AJ17" s="19">
        <f t="shared" si="8"/>
        <v>0</v>
      </c>
      <c r="AK17" s="19">
        <f t="shared" si="8"/>
        <v>0</v>
      </c>
      <c r="AL17" s="19">
        <f t="shared" si="8"/>
        <v>0</v>
      </c>
      <c r="AM17" s="19">
        <f t="shared" si="8"/>
        <v>0</v>
      </c>
      <c r="AN17" s="19">
        <f t="shared" si="8"/>
        <v>0</v>
      </c>
      <c r="AO17" s="19">
        <f t="shared" si="8"/>
        <v>0</v>
      </c>
      <c r="AP17" s="19">
        <f t="shared" si="8"/>
        <v>0</v>
      </c>
      <c r="AQ17" s="19">
        <f t="shared" si="8"/>
        <v>0</v>
      </c>
      <c r="AR17" s="19">
        <f t="shared" si="8"/>
        <v>0</v>
      </c>
      <c r="AS17" s="19">
        <f t="shared" si="8"/>
        <v>0</v>
      </c>
      <c r="AT17" s="19">
        <f t="shared" si="8"/>
        <v>0</v>
      </c>
      <c r="AU17" s="19">
        <f t="shared" si="8"/>
        <v>0</v>
      </c>
      <c r="AV17" s="19">
        <f t="shared" si="8"/>
        <v>0</v>
      </c>
      <c r="AW17" s="19">
        <f t="shared" si="8"/>
        <v>0</v>
      </c>
      <c r="AX17" s="19">
        <f t="shared" si="8"/>
        <v>0</v>
      </c>
      <c r="AY17" s="19">
        <f t="shared" si="8"/>
        <v>0</v>
      </c>
      <c r="AZ17" s="19">
        <f t="shared" si="8"/>
        <v>0</v>
      </c>
      <c r="BA17" s="19">
        <f t="shared" si="8"/>
        <v>0</v>
      </c>
      <c r="BB17" s="19">
        <f t="shared" si="8"/>
        <v>0</v>
      </c>
      <c r="BC17" s="19">
        <f t="shared" si="8"/>
        <v>0</v>
      </c>
      <c r="BD17" s="19">
        <f t="shared" si="8"/>
        <v>0</v>
      </c>
      <c r="BE17" s="19">
        <f t="shared" si="8"/>
        <v>0</v>
      </c>
      <c r="BF17" s="19">
        <f t="shared" si="8"/>
        <v>0</v>
      </c>
      <c r="BG17" s="19">
        <f t="shared" si="8"/>
        <v>0</v>
      </c>
      <c r="BH17" s="19">
        <f t="shared" si="8"/>
        <v>0</v>
      </c>
      <c r="BI17" s="19">
        <f t="shared" si="8"/>
        <v>0</v>
      </c>
      <c r="BJ17" s="19">
        <f t="shared" si="8"/>
        <v>0</v>
      </c>
      <c r="BK17" s="19">
        <f t="shared" si="8"/>
        <v>0</v>
      </c>
      <c r="BL17" s="19">
        <f t="shared" si="8"/>
        <v>0</v>
      </c>
      <c r="BM17" s="19">
        <f t="shared" si="8"/>
        <v>0</v>
      </c>
      <c r="BN17" s="19">
        <f t="shared" si="8"/>
        <v>0</v>
      </c>
      <c r="BO17" s="19">
        <f t="shared" si="8"/>
        <v>0</v>
      </c>
      <c r="BP17" s="19">
        <f t="shared" si="8"/>
        <v>0</v>
      </c>
      <c r="BQ17" s="19">
        <f t="shared" si="8"/>
        <v>0</v>
      </c>
      <c r="BR17" s="19">
        <f t="shared" si="8"/>
        <v>0</v>
      </c>
      <c r="BS17" s="19">
        <f t="shared" ref="BS17:ED17" si="9">BS$6-BS6</f>
        <v>0</v>
      </c>
      <c r="BT17" s="19">
        <f t="shared" si="9"/>
        <v>0</v>
      </c>
      <c r="BU17" s="19">
        <f t="shared" si="9"/>
        <v>0</v>
      </c>
      <c r="BV17" s="19">
        <f t="shared" si="9"/>
        <v>0</v>
      </c>
      <c r="BW17" s="19">
        <f t="shared" si="9"/>
        <v>0</v>
      </c>
      <c r="BX17" s="19">
        <f t="shared" si="9"/>
        <v>0</v>
      </c>
      <c r="BY17" s="19">
        <f t="shared" si="9"/>
        <v>0</v>
      </c>
      <c r="BZ17" s="19">
        <f t="shared" si="9"/>
        <v>0</v>
      </c>
      <c r="CA17" s="19">
        <f t="shared" si="9"/>
        <v>0</v>
      </c>
      <c r="CB17" s="19">
        <f t="shared" si="9"/>
        <v>0</v>
      </c>
      <c r="CC17" s="19">
        <f t="shared" si="9"/>
        <v>0</v>
      </c>
      <c r="CD17" s="19">
        <f t="shared" si="9"/>
        <v>0</v>
      </c>
      <c r="CE17" s="19">
        <f t="shared" si="9"/>
        <v>0</v>
      </c>
      <c r="CF17" s="19">
        <f t="shared" si="9"/>
        <v>0</v>
      </c>
      <c r="CG17" s="19">
        <f t="shared" si="9"/>
        <v>0</v>
      </c>
      <c r="CH17" s="19">
        <f t="shared" si="9"/>
        <v>0</v>
      </c>
      <c r="CI17" s="19">
        <f t="shared" si="9"/>
        <v>0</v>
      </c>
      <c r="CJ17" s="19">
        <f t="shared" si="9"/>
        <v>0</v>
      </c>
      <c r="CK17" s="19">
        <f t="shared" si="9"/>
        <v>0</v>
      </c>
      <c r="CL17" s="19">
        <f t="shared" si="9"/>
        <v>0</v>
      </c>
      <c r="CM17" s="19">
        <f t="shared" si="9"/>
        <v>0</v>
      </c>
      <c r="CN17" s="19">
        <f t="shared" si="9"/>
        <v>0</v>
      </c>
      <c r="CO17" s="19">
        <f t="shared" si="9"/>
        <v>0</v>
      </c>
      <c r="CP17" s="19">
        <f t="shared" si="9"/>
        <v>0</v>
      </c>
      <c r="CQ17" s="19">
        <f t="shared" si="9"/>
        <v>0</v>
      </c>
      <c r="CR17" s="19">
        <f t="shared" si="9"/>
        <v>0</v>
      </c>
      <c r="CS17" s="19">
        <f t="shared" si="9"/>
        <v>0</v>
      </c>
      <c r="CT17" s="19">
        <f t="shared" si="9"/>
        <v>0</v>
      </c>
      <c r="CU17" s="19">
        <f t="shared" si="9"/>
        <v>0</v>
      </c>
      <c r="CV17" s="19">
        <f t="shared" si="9"/>
        <v>0</v>
      </c>
      <c r="CW17" s="19">
        <f t="shared" si="9"/>
        <v>0</v>
      </c>
      <c r="CX17" s="19">
        <f t="shared" si="9"/>
        <v>0</v>
      </c>
      <c r="CY17" s="19">
        <f t="shared" si="9"/>
        <v>0</v>
      </c>
      <c r="CZ17" s="19">
        <f t="shared" si="9"/>
        <v>0</v>
      </c>
      <c r="DA17" s="19">
        <f t="shared" si="9"/>
        <v>0</v>
      </c>
      <c r="DB17" s="19">
        <f t="shared" si="9"/>
        <v>0</v>
      </c>
      <c r="DC17" s="19">
        <f t="shared" si="9"/>
        <v>0</v>
      </c>
      <c r="DD17" s="19">
        <f t="shared" si="9"/>
        <v>0</v>
      </c>
      <c r="DE17" s="19">
        <f t="shared" si="9"/>
        <v>0</v>
      </c>
      <c r="DF17" s="19">
        <f t="shared" si="9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V17" s="19">
        <f t="shared" si="9"/>
        <v>0</v>
      </c>
      <c r="DW17" s="19">
        <f t="shared" si="9"/>
        <v>0</v>
      </c>
      <c r="DX17" s="19">
        <f t="shared" si="9"/>
        <v>0</v>
      </c>
      <c r="DY17" s="19">
        <f t="shared" si="9"/>
        <v>0</v>
      </c>
      <c r="DZ17" s="19">
        <f t="shared" si="9"/>
        <v>0</v>
      </c>
      <c r="EA17" s="19">
        <f t="shared" si="9"/>
        <v>0</v>
      </c>
      <c r="EB17" s="19">
        <f t="shared" si="9"/>
        <v>0</v>
      </c>
      <c r="EC17" s="19">
        <f t="shared" si="9"/>
        <v>0</v>
      </c>
      <c r="ED17" s="19">
        <f t="shared" si="9"/>
        <v>0</v>
      </c>
      <c r="EE17" s="19">
        <f t="shared" ref="EE17:GP17" si="10">EE$6-EE6</f>
        <v>0</v>
      </c>
      <c r="EF17" s="19">
        <f t="shared" si="10"/>
        <v>0</v>
      </c>
      <c r="EG17" s="19">
        <f t="shared" si="10"/>
        <v>0</v>
      </c>
      <c r="EH17" s="19">
        <f t="shared" si="10"/>
        <v>0</v>
      </c>
      <c r="EI17" s="19">
        <f t="shared" si="10"/>
        <v>0</v>
      </c>
      <c r="EJ17" s="19">
        <f t="shared" si="10"/>
        <v>0</v>
      </c>
      <c r="EK17" s="19">
        <f t="shared" si="10"/>
        <v>0</v>
      </c>
      <c r="EL17" s="19">
        <f t="shared" si="10"/>
        <v>0</v>
      </c>
      <c r="EM17" s="19">
        <f t="shared" si="10"/>
        <v>0</v>
      </c>
      <c r="EN17" s="19">
        <f t="shared" si="10"/>
        <v>0</v>
      </c>
      <c r="EO17" s="19">
        <f t="shared" si="10"/>
        <v>0</v>
      </c>
      <c r="EP17" s="19">
        <f t="shared" si="10"/>
        <v>0</v>
      </c>
      <c r="EQ17" s="19">
        <f t="shared" si="10"/>
        <v>0</v>
      </c>
      <c r="ER17" s="19">
        <f t="shared" si="10"/>
        <v>0</v>
      </c>
      <c r="ES17" s="19">
        <f t="shared" si="10"/>
        <v>0</v>
      </c>
      <c r="ET17" s="19">
        <f t="shared" si="10"/>
        <v>0</v>
      </c>
      <c r="EU17" s="19">
        <f t="shared" si="10"/>
        <v>0</v>
      </c>
      <c r="EV17" s="19">
        <f t="shared" si="10"/>
        <v>0</v>
      </c>
      <c r="EW17" s="19">
        <f t="shared" si="10"/>
        <v>0</v>
      </c>
      <c r="EX17" s="19">
        <f t="shared" si="10"/>
        <v>0</v>
      </c>
      <c r="EY17" s="19">
        <f t="shared" si="10"/>
        <v>0</v>
      </c>
      <c r="EZ17" s="19">
        <f t="shared" si="10"/>
        <v>0</v>
      </c>
      <c r="FA17" s="19">
        <f t="shared" si="10"/>
        <v>0</v>
      </c>
      <c r="FB17" s="19">
        <f t="shared" si="10"/>
        <v>0</v>
      </c>
      <c r="FC17" s="19">
        <f t="shared" si="10"/>
        <v>0</v>
      </c>
      <c r="FD17" s="19">
        <f t="shared" si="10"/>
        <v>0</v>
      </c>
      <c r="FE17" s="19">
        <f t="shared" si="10"/>
        <v>0</v>
      </c>
      <c r="FF17" s="19">
        <f t="shared" si="10"/>
        <v>0</v>
      </c>
      <c r="FG17" s="19">
        <f t="shared" si="10"/>
        <v>0</v>
      </c>
      <c r="FH17" s="19">
        <f t="shared" si="10"/>
        <v>0</v>
      </c>
      <c r="FI17" s="19">
        <f t="shared" si="10"/>
        <v>0</v>
      </c>
      <c r="FJ17" s="19">
        <f t="shared" si="10"/>
        <v>0</v>
      </c>
      <c r="FK17" s="19">
        <f t="shared" si="10"/>
        <v>0</v>
      </c>
      <c r="FL17" s="19">
        <f t="shared" si="10"/>
        <v>0</v>
      </c>
      <c r="FM17" s="19">
        <f t="shared" si="10"/>
        <v>0</v>
      </c>
      <c r="FN17" s="19">
        <f t="shared" si="10"/>
        <v>0</v>
      </c>
      <c r="FO17" s="19">
        <f t="shared" si="10"/>
        <v>0</v>
      </c>
      <c r="FP17" s="19">
        <f t="shared" si="10"/>
        <v>0</v>
      </c>
      <c r="FQ17" s="19">
        <f t="shared" si="10"/>
        <v>0</v>
      </c>
      <c r="FR17" s="19">
        <f t="shared" si="10"/>
        <v>0</v>
      </c>
      <c r="FS17" s="19">
        <f t="shared" si="10"/>
        <v>0</v>
      </c>
      <c r="FT17" s="19">
        <f t="shared" si="10"/>
        <v>0</v>
      </c>
      <c r="FU17" s="19">
        <f t="shared" si="10"/>
        <v>0</v>
      </c>
      <c r="FV17" s="19">
        <f t="shared" si="10"/>
        <v>0</v>
      </c>
      <c r="FW17" s="19">
        <f t="shared" si="10"/>
        <v>0</v>
      </c>
      <c r="FX17" s="19">
        <f t="shared" si="10"/>
        <v>0</v>
      </c>
      <c r="FY17" s="19">
        <f t="shared" si="10"/>
        <v>0</v>
      </c>
      <c r="FZ17" s="19">
        <f t="shared" si="10"/>
        <v>0</v>
      </c>
      <c r="GA17" s="19">
        <f t="shared" si="10"/>
        <v>0</v>
      </c>
      <c r="GB17" s="19">
        <f t="shared" si="10"/>
        <v>0</v>
      </c>
      <c r="GC17" s="19">
        <f t="shared" si="10"/>
        <v>0</v>
      </c>
      <c r="GD17" s="19">
        <f t="shared" si="10"/>
        <v>0</v>
      </c>
      <c r="GE17" s="19">
        <f t="shared" si="10"/>
        <v>0</v>
      </c>
      <c r="GF17" s="19">
        <f t="shared" si="10"/>
        <v>0</v>
      </c>
      <c r="GG17" s="19">
        <f t="shared" si="10"/>
        <v>0</v>
      </c>
      <c r="GH17" s="19">
        <f t="shared" si="10"/>
        <v>0</v>
      </c>
      <c r="GI17" s="19">
        <f t="shared" si="10"/>
        <v>0</v>
      </c>
      <c r="GJ17" s="19">
        <f t="shared" si="10"/>
        <v>0</v>
      </c>
      <c r="GK17" s="19">
        <f t="shared" si="10"/>
        <v>0</v>
      </c>
      <c r="GL17" s="19">
        <f t="shared" si="10"/>
        <v>0</v>
      </c>
      <c r="GM17" s="19">
        <f t="shared" si="10"/>
        <v>0</v>
      </c>
      <c r="GN17" s="19">
        <f t="shared" si="10"/>
        <v>0</v>
      </c>
      <c r="GO17" s="19">
        <f t="shared" si="10"/>
        <v>0</v>
      </c>
      <c r="GP17" s="19">
        <f t="shared" si="10"/>
        <v>0</v>
      </c>
      <c r="GQ17" s="19">
        <f t="shared" ref="GQ17:JB17" si="11">GQ$6-GQ6</f>
        <v>0</v>
      </c>
      <c r="GR17" s="19">
        <f t="shared" si="11"/>
        <v>0</v>
      </c>
      <c r="GS17" s="19">
        <f t="shared" si="11"/>
        <v>0</v>
      </c>
      <c r="GT17" s="19">
        <f t="shared" si="11"/>
        <v>0</v>
      </c>
      <c r="GU17" s="19">
        <f t="shared" si="11"/>
        <v>0</v>
      </c>
      <c r="GV17" s="19">
        <f t="shared" si="11"/>
        <v>0</v>
      </c>
      <c r="GW17" s="19">
        <f t="shared" si="11"/>
        <v>0</v>
      </c>
      <c r="GX17" s="19">
        <f t="shared" si="11"/>
        <v>0</v>
      </c>
      <c r="GY17" s="19">
        <f t="shared" si="11"/>
        <v>0</v>
      </c>
      <c r="GZ17" s="19">
        <f t="shared" si="11"/>
        <v>0</v>
      </c>
      <c r="HA17" s="19">
        <f t="shared" si="11"/>
        <v>0</v>
      </c>
      <c r="HB17" s="19">
        <f t="shared" si="11"/>
        <v>0</v>
      </c>
      <c r="HC17" s="19">
        <f t="shared" si="11"/>
        <v>0</v>
      </c>
      <c r="HD17" s="19">
        <f t="shared" si="11"/>
        <v>0</v>
      </c>
      <c r="HE17" s="19">
        <f t="shared" si="11"/>
        <v>0</v>
      </c>
      <c r="HF17" s="19">
        <f t="shared" si="11"/>
        <v>0</v>
      </c>
      <c r="HG17" s="19">
        <f t="shared" si="11"/>
        <v>0</v>
      </c>
      <c r="HH17" s="19">
        <f t="shared" si="11"/>
        <v>0</v>
      </c>
      <c r="HI17" s="19">
        <f t="shared" si="11"/>
        <v>0</v>
      </c>
      <c r="HJ17" s="19">
        <f t="shared" si="11"/>
        <v>0</v>
      </c>
      <c r="HK17" s="19">
        <f t="shared" si="11"/>
        <v>0</v>
      </c>
      <c r="HL17" s="19">
        <f t="shared" si="11"/>
        <v>0</v>
      </c>
      <c r="HM17" s="19">
        <f t="shared" si="11"/>
        <v>0</v>
      </c>
      <c r="HN17" s="19">
        <f t="shared" si="11"/>
        <v>0</v>
      </c>
      <c r="HO17" s="19">
        <f t="shared" si="11"/>
        <v>0</v>
      </c>
      <c r="HP17" s="19">
        <f t="shared" si="11"/>
        <v>0</v>
      </c>
      <c r="HQ17" s="19">
        <f t="shared" si="11"/>
        <v>0</v>
      </c>
      <c r="HR17" s="19">
        <f t="shared" si="11"/>
        <v>0</v>
      </c>
      <c r="HS17" s="19">
        <f t="shared" si="11"/>
        <v>0</v>
      </c>
      <c r="HT17" s="19">
        <f t="shared" si="11"/>
        <v>0</v>
      </c>
      <c r="HU17" s="19">
        <f t="shared" si="11"/>
        <v>0</v>
      </c>
      <c r="HV17" s="19">
        <f t="shared" si="11"/>
        <v>0</v>
      </c>
      <c r="HW17" s="19">
        <f t="shared" si="11"/>
        <v>0</v>
      </c>
      <c r="HX17" s="19">
        <f t="shared" si="11"/>
        <v>0</v>
      </c>
      <c r="HY17" s="19">
        <f t="shared" si="11"/>
        <v>0</v>
      </c>
      <c r="HZ17" s="19">
        <f t="shared" si="11"/>
        <v>0</v>
      </c>
      <c r="IA17" s="19">
        <f t="shared" si="11"/>
        <v>0</v>
      </c>
      <c r="IB17" s="19">
        <f t="shared" si="11"/>
        <v>0</v>
      </c>
      <c r="IC17" s="19">
        <f t="shared" si="11"/>
        <v>0</v>
      </c>
      <c r="ID17" s="19">
        <f t="shared" si="11"/>
        <v>0</v>
      </c>
      <c r="IE17" s="19">
        <f t="shared" si="11"/>
        <v>0</v>
      </c>
      <c r="IF17" s="19">
        <f t="shared" si="11"/>
        <v>0</v>
      </c>
      <c r="IG17" s="19">
        <f t="shared" si="11"/>
        <v>0</v>
      </c>
      <c r="IH17" s="19">
        <f t="shared" si="11"/>
        <v>0</v>
      </c>
      <c r="II17" s="19">
        <f t="shared" si="11"/>
        <v>0</v>
      </c>
      <c r="IJ17" s="19">
        <f t="shared" si="11"/>
        <v>0</v>
      </c>
      <c r="IK17" s="19">
        <f t="shared" si="11"/>
        <v>0</v>
      </c>
      <c r="IL17" s="19">
        <f t="shared" si="11"/>
        <v>0</v>
      </c>
      <c r="IM17" s="19">
        <f t="shared" si="11"/>
        <v>0</v>
      </c>
      <c r="IN17" s="19">
        <f t="shared" si="11"/>
        <v>0</v>
      </c>
      <c r="IO17" s="19">
        <f t="shared" si="11"/>
        <v>0</v>
      </c>
      <c r="IP17" s="19">
        <f t="shared" si="11"/>
        <v>0</v>
      </c>
      <c r="IQ17" s="19">
        <f t="shared" si="11"/>
        <v>0</v>
      </c>
      <c r="IR17" s="19">
        <f t="shared" si="11"/>
        <v>0</v>
      </c>
      <c r="IS17" s="19">
        <f t="shared" si="11"/>
        <v>0</v>
      </c>
      <c r="IT17" s="19">
        <f t="shared" si="11"/>
        <v>0</v>
      </c>
      <c r="IU17" s="19">
        <f t="shared" si="11"/>
        <v>0</v>
      </c>
      <c r="IV17" s="19">
        <f t="shared" si="11"/>
        <v>0</v>
      </c>
      <c r="IW17" s="19">
        <f t="shared" si="11"/>
        <v>0</v>
      </c>
      <c r="IX17" s="19">
        <f t="shared" si="11"/>
        <v>0</v>
      </c>
      <c r="IY17" s="19">
        <f t="shared" si="11"/>
        <v>0</v>
      </c>
      <c r="IZ17" s="19">
        <f t="shared" si="11"/>
        <v>0</v>
      </c>
      <c r="JA17" s="19">
        <f t="shared" si="11"/>
        <v>0</v>
      </c>
      <c r="JB17" s="19">
        <f t="shared" si="11"/>
        <v>0</v>
      </c>
      <c r="JC17" s="19">
        <f t="shared" ref="JC17:LN17" si="12">JC$6-JC6</f>
        <v>0</v>
      </c>
      <c r="JD17" s="19">
        <f t="shared" si="12"/>
        <v>0</v>
      </c>
      <c r="JE17" s="19">
        <f t="shared" si="12"/>
        <v>0</v>
      </c>
      <c r="JF17" s="19">
        <f t="shared" si="12"/>
        <v>0</v>
      </c>
      <c r="JG17" s="19">
        <f t="shared" si="12"/>
        <v>0</v>
      </c>
      <c r="JH17" s="19">
        <f t="shared" si="12"/>
        <v>0</v>
      </c>
      <c r="JI17" s="19">
        <f t="shared" si="12"/>
        <v>0</v>
      </c>
      <c r="JJ17" s="19">
        <f t="shared" si="12"/>
        <v>0</v>
      </c>
      <c r="JK17" s="19">
        <f t="shared" si="12"/>
        <v>0</v>
      </c>
      <c r="JL17" s="19">
        <f t="shared" si="12"/>
        <v>0</v>
      </c>
      <c r="JM17" s="19">
        <f t="shared" si="12"/>
        <v>0</v>
      </c>
      <c r="JN17" s="19">
        <f t="shared" si="12"/>
        <v>0</v>
      </c>
      <c r="JO17" s="19">
        <f t="shared" si="12"/>
        <v>0</v>
      </c>
      <c r="JP17" s="19">
        <f t="shared" si="12"/>
        <v>0</v>
      </c>
      <c r="JQ17" s="19">
        <f t="shared" si="12"/>
        <v>0</v>
      </c>
      <c r="JR17" s="19">
        <f t="shared" si="12"/>
        <v>0</v>
      </c>
      <c r="JS17" s="19">
        <f t="shared" si="12"/>
        <v>0</v>
      </c>
      <c r="JT17" s="19">
        <f t="shared" si="12"/>
        <v>0</v>
      </c>
      <c r="JU17" s="19">
        <f t="shared" si="12"/>
        <v>0</v>
      </c>
      <c r="JV17" s="19">
        <f t="shared" si="12"/>
        <v>0</v>
      </c>
      <c r="JW17" s="19">
        <f t="shared" si="12"/>
        <v>0</v>
      </c>
      <c r="JX17" s="19">
        <f t="shared" si="12"/>
        <v>0</v>
      </c>
      <c r="JY17" s="19">
        <f t="shared" si="12"/>
        <v>0</v>
      </c>
      <c r="JZ17" s="19">
        <f t="shared" si="12"/>
        <v>0</v>
      </c>
      <c r="KA17" s="19">
        <f t="shared" si="12"/>
        <v>0</v>
      </c>
      <c r="KB17" s="19">
        <f t="shared" si="12"/>
        <v>0</v>
      </c>
      <c r="KC17" s="19">
        <f t="shared" si="12"/>
        <v>0</v>
      </c>
      <c r="KD17" s="19">
        <f t="shared" si="12"/>
        <v>0</v>
      </c>
      <c r="KE17" s="19">
        <f t="shared" si="12"/>
        <v>0</v>
      </c>
      <c r="KF17" s="19">
        <f t="shared" si="12"/>
        <v>0</v>
      </c>
      <c r="KG17" s="19">
        <f t="shared" si="12"/>
        <v>0</v>
      </c>
      <c r="KH17" s="19">
        <f t="shared" si="12"/>
        <v>0</v>
      </c>
      <c r="KI17" s="19">
        <f t="shared" si="12"/>
        <v>0</v>
      </c>
      <c r="KJ17" s="19">
        <f t="shared" si="12"/>
        <v>0</v>
      </c>
      <c r="KK17" s="19">
        <f t="shared" si="12"/>
        <v>0</v>
      </c>
      <c r="KL17" s="19">
        <f t="shared" si="12"/>
        <v>0</v>
      </c>
      <c r="KM17" s="19">
        <f t="shared" si="12"/>
        <v>0</v>
      </c>
      <c r="KN17" s="19">
        <f t="shared" si="12"/>
        <v>0</v>
      </c>
      <c r="KO17" s="19">
        <f t="shared" si="12"/>
        <v>0</v>
      </c>
      <c r="KP17" s="19">
        <f t="shared" si="12"/>
        <v>0</v>
      </c>
      <c r="KQ17" s="19">
        <f t="shared" si="12"/>
        <v>0</v>
      </c>
      <c r="KR17" s="19">
        <f t="shared" si="12"/>
        <v>0</v>
      </c>
      <c r="KS17" s="19">
        <f t="shared" si="12"/>
        <v>0</v>
      </c>
      <c r="KT17" s="19">
        <f t="shared" si="12"/>
        <v>0</v>
      </c>
      <c r="KU17" s="19">
        <f t="shared" si="12"/>
        <v>0</v>
      </c>
      <c r="KV17" s="19">
        <f t="shared" si="12"/>
        <v>0</v>
      </c>
      <c r="KW17" s="19">
        <f t="shared" si="12"/>
        <v>0</v>
      </c>
      <c r="KX17" s="19">
        <f t="shared" si="12"/>
        <v>0</v>
      </c>
      <c r="KY17" s="19">
        <f t="shared" si="12"/>
        <v>0</v>
      </c>
      <c r="KZ17" s="19">
        <f t="shared" si="12"/>
        <v>0</v>
      </c>
      <c r="LA17" s="19">
        <f t="shared" si="12"/>
        <v>0</v>
      </c>
      <c r="LB17" s="19">
        <f t="shared" si="12"/>
        <v>0</v>
      </c>
      <c r="LC17" s="19">
        <f t="shared" si="12"/>
        <v>0</v>
      </c>
      <c r="LD17" s="19">
        <f t="shared" si="12"/>
        <v>0</v>
      </c>
      <c r="LE17" s="19">
        <f t="shared" si="12"/>
        <v>0</v>
      </c>
      <c r="LF17" s="19">
        <f t="shared" si="12"/>
        <v>0</v>
      </c>
      <c r="LG17" s="19">
        <f t="shared" si="12"/>
        <v>0</v>
      </c>
      <c r="LH17" s="19">
        <f t="shared" si="12"/>
        <v>0</v>
      </c>
      <c r="LI17" s="19">
        <f t="shared" si="12"/>
        <v>0</v>
      </c>
      <c r="LJ17" s="19">
        <f t="shared" si="12"/>
        <v>0</v>
      </c>
      <c r="LK17" s="19">
        <f t="shared" si="12"/>
        <v>0</v>
      </c>
      <c r="LL17" s="19">
        <f t="shared" si="12"/>
        <v>0</v>
      </c>
      <c r="LM17" s="19">
        <f t="shared" si="12"/>
        <v>0</v>
      </c>
      <c r="LN17" s="19">
        <f t="shared" si="12"/>
        <v>0</v>
      </c>
      <c r="LO17" s="19">
        <f t="shared" ref="LO17:NZ17" si="13">LO$6-LO6</f>
        <v>0</v>
      </c>
      <c r="LP17" s="19">
        <f t="shared" si="13"/>
        <v>0</v>
      </c>
      <c r="LQ17" s="19">
        <f t="shared" si="13"/>
        <v>0</v>
      </c>
      <c r="LR17" s="19">
        <f t="shared" si="13"/>
        <v>0</v>
      </c>
      <c r="LS17" s="19">
        <f t="shared" si="13"/>
        <v>0</v>
      </c>
      <c r="LT17" s="19">
        <f t="shared" si="13"/>
        <v>0</v>
      </c>
      <c r="LU17" s="19">
        <f t="shared" si="13"/>
        <v>0</v>
      </c>
      <c r="LV17" s="19">
        <f t="shared" si="13"/>
        <v>0</v>
      </c>
      <c r="LW17" s="19">
        <f t="shared" si="13"/>
        <v>0</v>
      </c>
      <c r="LX17" s="19">
        <f t="shared" si="13"/>
        <v>0</v>
      </c>
      <c r="LY17" s="19">
        <f t="shared" si="13"/>
        <v>0</v>
      </c>
      <c r="LZ17" s="19">
        <f t="shared" si="13"/>
        <v>0</v>
      </c>
      <c r="MA17" s="19">
        <f t="shared" si="13"/>
        <v>0</v>
      </c>
      <c r="MB17" s="19">
        <f t="shared" si="13"/>
        <v>0</v>
      </c>
      <c r="MC17" s="19">
        <f t="shared" si="13"/>
        <v>0</v>
      </c>
      <c r="MD17" s="19">
        <f t="shared" si="13"/>
        <v>0</v>
      </c>
      <c r="ME17" s="19">
        <f t="shared" si="13"/>
        <v>0</v>
      </c>
      <c r="MF17" s="19">
        <f t="shared" si="13"/>
        <v>0</v>
      </c>
      <c r="MG17" s="19">
        <f t="shared" si="13"/>
        <v>0</v>
      </c>
      <c r="MH17" s="19">
        <f t="shared" si="13"/>
        <v>0</v>
      </c>
      <c r="MI17" s="19">
        <f t="shared" si="13"/>
        <v>0</v>
      </c>
      <c r="MJ17" s="19">
        <f t="shared" si="13"/>
        <v>0</v>
      </c>
      <c r="MK17" s="19">
        <f t="shared" si="13"/>
        <v>0</v>
      </c>
      <c r="ML17" s="19">
        <f t="shared" si="13"/>
        <v>0</v>
      </c>
      <c r="MM17" s="19">
        <f t="shared" si="13"/>
        <v>0</v>
      </c>
      <c r="MN17" s="19">
        <f t="shared" si="13"/>
        <v>0</v>
      </c>
      <c r="MO17" s="19">
        <f t="shared" si="13"/>
        <v>0</v>
      </c>
      <c r="MP17" s="19">
        <f t="shared" si="13"/>
        <v>0</v>
      </c>
      <c r="MQ17" s="19">
        <f t="shared" si="13"/>
        <v>0</v>
      </c>
      <c r="MR17" s="19">
        <f t="shared" si="13"/>
        <v>0</v>
      </c>
      <c r="MS17" s="19">
        <f t="shared" si="13"/>
        <v>0</v>
      </c>
      <c r="MT17" s="19">
        <f t="shared" si="13"/>
        <v>0</v>
      </c>
      <c r="MU17" s="19">
        <f t="shared" si="13"/>
        <v>0</v>
      </c>
      <c r="MV17" s="19">
        <f t="shared" si="13"/>
        <v>0</v>
      </c>
      <c r="MW17" s="19">
        <f t="shared" si="13"/>
        <v>0</v>
      </c>
      <c r="MX17" s="19">
        <f t="shared" si="13"/>
        <v>0</v>
      </c>
      <c r="MY17" s="19">
        <f t="shared" si="13"/>
        <v>0</v>
      </c>
      <c r="MZ17" s="19">
        <f t="shared" si="13"/>
        <v>0</v>
      </c>
      <c r="NA17" s="19">
        <f t="shared" si="13"/>
        <v>0</v>
      </c>
      <c r="NB17" s="19">
        <f t="shared" si="13"/>
        <v>0</v>
      </c>
      <c r="NC17" s="19">
        <f t="shared" si="13"/>
        <v>0</v>
      </c>
      <c r="ND17" s="19">
        <f t="shared" si="13"/>
        <v>0</v>
      </c>
      <c r="NE17" s="19">
        <f t="shared" si="13"/>
        <v>0</v>
      </c>
      <c r="NF17" s="19">
        <f t="shared" si="13"/>
        <v>0</v>
      </c>
      <c r="NG17" s="19">
        <f t="shared" si="13"/>
        <v>0</v>
      </c>
      <c r="NH17" s="19">
        <f t="shared" si="13"/>
        <v>0</v>
      </c>
      <c r="NI17" s="19">
        <f t="shared" si="13"/>
        <v>0</v>
      </c>
      <c r="NJ17" s="19">
        <f t="shared" si="13"/>
        <v>0</v>
      </c>
      <c r="NK17" s="19">
        <f t="shared" si="13"/>
        <v>0</v>
      </c>
      <c r="NL17" s="19">
        <f t="shared" si="13"/>
        <v>0</v>
      </c>
      <c r="NM17" s="19">
        <f t="shared" si="13"/>
        <v>0</v>
      </c>
      <c r="NN17" s="19">
        <f t="shared" si="13"/>
        <v>0</v>
      </c>
      <c r="NO17" s="19">
        <f t="shared" si="13"/>
        <v>0</v>
      </c>
      <c r="NP17" s="19">
        <f t="shared" si="13"/>
        <v>0</v>
      </c>
      <c r="NQ17" s="19">
        <f t="shared" si="13"/>
        <v>0</v>
      </c>
      <c r="NR17" s="19">
        <f t="shared" si="13"/>
        <v>0</v>
      </c>
      <c r="NS17" s="19">
        <f t="shared" si="13"/>
        <v>0</v>
      </c>
      <c r="NT17" s="19">
        <f t="shared" si="13"/>
        <v>0</v>
      </c>
      <c r="NU17" s="19">
        <f t="shared" si="13"/>
        <v>0</v>
      </c>
      <c r="NV17" s="19">
        <f t="shared" si="13"/>
        <v>0</v>
      </c>
      <c r="NW17" s="19">
        <f t="shared" si="13"/>
        <v>0</v>
      </c>
      <c r="NX17" s="19">
        <f t="shared" si="13"/>
        <v>0</v>
      </c>
      <c r="NY17" s="19">
        <f t="shared" si="13"/>
        <v>0</v>
      </c>
      <c r="NZ17" s="19">
        <f t="shared" si="13"/>
        <v>0</v>
      </c>
      <c r="OA17" s="19">
        <f t="shared" ref="OA17:QL17" si="14">OA$6-OA6</f>
        <v>0</v>
      </c>
      <c r="OB17" s="19">
        <f t="shared" si="14"/>
        <v>0</v>
      </c>
      <c r="OC17" s="19">
        <f t="shared" si="14"/>
        <v>0</v>
      </c>
      <c r="OD17" s="19">
        <f t="shared" si="14"/>
        <v>0</v>
      </c>
      <c r="OE17" s="19">
        <f t="shared" si="14"/>
        <v>0</v>
      </c>
      <c r="OF17" s="19">
        <f t="shared" si="14"/>
        <v>0</v>
      </c>
      <c r="OG17" s="19">
        <f t="shared" si="14"/>
        <v>0</v>
      </c>
      <c r="OH17" s="19">
        <f t="shared" si="14"/>
        <v>0</v>
      </c>
      <c r="OI17" s="19">
        <f t="shared" si="14"/>
        <v>0</v>
      </c>
      <c r="OJ17" s="19">
        <f t="shared" si="14"/>
        <v>0</v>
      </c>
      <c r="OK17" s="19">
        <f t="shared" si="14"/>
        <v>0</v>
      </c>
      <c r="OL17" s="19">
        <f t="shared" si="14"/>
        <v>0</v>
      </c>
      <c r="OM17" s="19">
        <f t="shared" si="14"/>
        <v>0</v>
      </c>
      <c r="ON17" s="19">
        <f t="shared" si="14"/>
        <v>0</v>
      </c>
      <c r="OO17" s="19">
        <f t="shared" si="14"/>
        <v>0</v>
      </c>
      <c r="OP17" s="19">
        <f t="shared" si="14"/>
        <v>0</v>
      </c>
      <c r="OQ17" s="19">
        <f t="shared" si="14"/>
        <v>0</v>
      </c>
      <c r="OR17" s="19">
        <f t="shared" si="14"/>
        <v>0</v>
      </c>
      <c r="OS17" s="19">
        <f t="shared" si="14"/>
        <v>0</v>
      </c>
      <c r="OT17" s="19">
        <f t="shared" si="14"/>
        <v>0</v>
      </c>
      <c r="OU17" s="19">
        <f t="shared" si="14"/>
        <v>0</v>
      </c>
      <c r="OV17" s="19">
        <f t="shared" si="14"/>
        <v>0</v>
      </c>
      <c r="OW17" s="19">
        <f t="shared" si="14"/>
        <v>0</v>
      </c>
      <c r="OX17" s="19">
        <f t="shared" si="14"/>
        <v>0</v>
      </c>
      <c r="OY17" s="19">
        <f t="shared" si="14"/>
        <v>0</v>
      </c>
      <c r="OZ17" s="19">
        <f t="shared" si="14"/>
        <v>0</v>
      </c>
      <c r="PA17" s="19">
        <f t="shared" si="14"/>
        <v>0</v>
      </c>
      <c r="PB17" s="19">
        <f t="shared" si="14"/>
        <v>0</v>
      </c>
      <c r="PC17" s="19">
        <f t="shared" si="14"/>
        <v>0</v>
      </c>
      <c r="PD17" s="19">
        <f t="shared" si="14"/>
        <v>0</v>
      </c>
      <c r="PE17" s="19">
        <f t="shared" si="14"/>
        <v>0</v>
      </c>
      <c r="PF17" s="19">
        <f t="shared" si="14"/>
        <v>0</v>
      </c>
      <c r="PG17" s="19">
        <f t="shared" si="14"/>
        <v>0</v>
      </c>
      <c r="PH17" s="19">
        <f t="shared" si="14"/>
        <v>0</v>
      </c>
      <c r="PI17" s="19">
        <f t="shared" si="14"/>
        <v>0</v>
      </c>
      <c r="PJ17" s="19">
        <f t="shared" si="14"/>
        <v>0</v>
      </c>
      <c r="PK17" s="19">
        <f t="shared" si="14"/>
        <v>0</v>
      </c>
      <c r="PL17" s="19">
        <f t="shared" si="14"/>
        <v>0</v>
      </c>
      <c r="PM17" s="19">
        <f t="shared" si="14"/>
        <v>0</v>
      </c>
      <c r="PN17" s="19">
        <f t="shared" si="14"/>
        <v>0</v>
      </c>
      <c r="PO17" s="19">
        <f t="shared" si="14"/>
        <v>0</v>
      </c>
      <c r="PP17" s="19">
        <f t="shared" si="14"/>
        <v>0</v>
      </c>
      <c r="PQ17" s="19">
        <f t="shared" si="14"/>
        <v>0</v>
      </c>
      <c r="PR17" s="19">
        <f t="shared" si="14"/>
        <v>0</v>
      </c>
      <c r="PS17" s="19">
        <f t="shared" si="14"/>
        <v>0</v>
      </c>
      <c r="PT17" s="19">
        <f t="shared" si="14"/>
        <v>0</v>
      </c>
      <c r="PU17" s="19">
        <f t="shared" si="14"/>
        <v>0</v>
      </c>
      <c r="PV17" s="19">
        <f t="shared" si="14"/>
        <v>0</v>
      </c>
      <c r="PW17" s="19">
        <f t="shared" si="14"/>
        <v>0</v>
      </c>
      <c r="PX17" s="19">
        <f t="shared" si="14"/>
        <v>0</v>
      </c>
      <c r="PY17" s="19">
        <f t="shared" si="14"/>
        <v>0</v>
      </c>
      <c r="PZ17" s="19">
        <f t="shared" si="14"/>
        <v>0</v>
      </c>
      <c r="QA17" s="19">
        <f t="shared" si="14"/>
        <v>0</v>
      </c>
      <c r="QB17" s="19">
        <f t="shared" si="14"/>
        <v>0</v>
      </c>
      <c r="QC17" s="19">
        <f t="shared" si="14"/>
        <v>0</v>
      </c>
      <c r="QD17" s="19">
        <f t="shared" si="14"/>
        <v>0</v>
      </c>
      <c r="QE17" s="19">
        <f t="shared" si="14"/>
        <v>0</v>
      </c>
      <c r="QF17" s="19">
        <f t="shared" si="14"/>
        <v>0</v>
      </c>
      <c r="QG17" s="19">
        <f t="shared" si="14"/>
        <v>0</v>
      </c>
      <c r="QH17" s="19">
        <f t="shared" si="14"/>
        <v>0</v>
      </c>
      <c r="QI17" s="19">
        <f t="shared" si="14"/>
        <v>0</v>
      </c>
      <c r="QJ17" s="19">
        <f t="shared" si="14"/>
        <v>0</v>
      </c>
      <c r="QK17" s="19">
        <f t="shared" si="14"/>
        <v>0</v>
      </c>
      <c r="QL17" s="19">
        <f t="shared" si="14"/>
        <v>0</v>
      </c>
      <c r="QM17" s="19">
        <f t="shared" ref="QM17:SQ17" si="15">QM$6-QM6</f>
        <v>0</v>
      </c>
      <c r="QN17" s="19">
        <f t="shared" si="15"/>
        <v>0</v>
      </c>
      <c r="QO17" s="19">
        <f t="shared" si="15"/>
        <v>0</v>
      </c>
      <c r="QP17" s="19">
        <f t="shared" si="15"/>
        <v>0</v>
      </c>
      <c r="QQ17" s="19">
        <f t="shared" si="15"/>
        <v>0</v>
      </c>
      <c r="QR17" s="19">
        <f t="shared" si="15"/>
        <v>0</v>
      </c>
      <c r="QS17" s="19">
        <f t="shared" si="15"/>
        <v>0</v>
      </c>
      <c r="QT17" s="19">
        <f t="shared" si="15"/>
        <v>0</v>
      </c>
      <c r="QU17" s="19">
        <f t="shared" si="15"/>
        <v>0</v>
      </c>
      <c r="QV17" s="19">
        <f t="shared" si="15"/>
        <v>0</v>
      </c>
      <c r="QW17" s="19">
        <f t="shared" si="15"/>
        <v>0</v>
      </c>
      <c r="QX17" s="19">
        <f t="shared" si="15"/>
        <v>0</v>
      </c>
      <c r="QY17" s="19">
        <f t="shared" si="15"/>
        <v>0</v>
      </c>
      <c r="QZ17" s="19">
        <f t="shared" si="15"/>
        <v>0</v>
      </c>
      <c r="RA17" s="19">
        <f t="shared" si="15"/>
        <v>0</v>
      </c>
      <c r="RB17" s="19">
        <f t="shared" si="15"/>
        <v>0</v>
      </c>
      <c r="RC17" s="19">
        <f t="shared" si="15"/>
        <v>0</v>
      </c>
      <c r="RD17" s="19">
        <f t="shared" si="15"/>
        <v>0</v>
      </c>
      <c r="RE17" s="19">
        <f t="shared" si="15"/>
        <v>0</v>
      </c>
      <c r="RF17" s="19">
        <f t="shared" si="15"/>
        <v>0</v>
      </c>
      <c r="RG17" s="19">
        <f t="shared" si="15"/>
        <v>0</v>
      </c>
      <c r="RH17" s="19">
        <f t="shared" si="15"/>
        <v>0</v>
      </c>
      <c r="RI17" s="19">
        <f t="shared" si="15"/>
        <v>0</v>
      </c>
      <c r="RJ17" s="19">
        <f t="shared" si="15"/>
        <v>0</v>
      </c>
      <c r="RK17" s="19">
        <f t="shared" si="15"/>
        <v>0</v>
      </c>
      <c r="RL17" s="19">
        <f t="shared" si="15"/>
        <v>0</v>
      </c>
      <c r="RM17" s="19">
        <f t="shared" si="15"/>
        <v>0</v>
      </c>
      <c r="RN17" s="19">
        <f t="shared" si="15"/>
        <v>0</v>
      </c>
      <c r="RO17" s="19">
        <f t="shared" si="15"/>
        <v>0</v>
      </c>
      <c r="RP17" s="19">
        <f t="shared" si="15"/>
        <v>0</v>
      </c>
      <c r="RQ17" s="19">
        <f t="shared" si="15"/>
        <v>0</v>
      </c>
      <c r="RR17" s="19">
        <f t="shared" si="15"/>
        <v>0</v>
      </c>
      <c r="RS17" s="19">
        <f t="shared" si="15"/>
        <v>0</v>
      </c>
      <c r="RT17" s="19">
        <f t="shared" si="15"/>
        <v>0</v>
      </c>
      <c r="RU17" s="19">
        <f t="shared" si="15"/>
        <v>0</v>
      </c>
      <c r="RV17" s="19">
        <f t="shared" si="15"/>
        <v>0</v>
      </c>
      <c r="RW17" s="19">
        <f t="shared" si="15"/>
        <v>0</v>
      </c>
      <c r="RX17" s="19">
        <f t="shared" si="15"/>
        <v>0</v>
      </c>
      <c r="RY17" s="19">
        <f t="shared" si="15"/>
        <v>0</v>
      </c>
      <c r="RZ17" s="19">
        <f t="shared" si="15"/>
        <v>0</v>
      </c>
      <c r="SA17" s="19">
        <f t="shared" si="15"/>
        <v>0</v>
      </c>
      <c r="SB17" s="19">
        <f t="shared" si="15"/>
        <v>0</v>
      </c>
      <c r="SC17" s="19">
        <f t="shared" si="15"/>
        <v>0</v>
      </c>
      <c r="SD17" s="19">
        <f t="shared" si="15"/>
        <v>0</v>
      </c>
      <c r="SE17" s="19">
        <f t="shared" si="15"/>
        <v>0</v>
      </c>
      <c r="SF17" s="19">
        <f t="shared" si="15"/>
        <v>0</v>
      </c>
      <c r="SG17" s="19">
        <f t="shared" si="15"/>
        <v>0</v>
      </c>
      <c r="SH17" s="19">
        <f t="shared" si="15"/>
        <v>0</v>
      </c>
      <c r="SI17" s="19">
        <f t="shared" si="15"/>
        <v>0</v>
      </c>
      <c r="SJ17" s="19">
        <f t="shared" si="15"/>
        <v>0</v>
      </c>
      <c r="SK17" s="19">
        <f t="shared" si="15"/>
        <v>0</v>
      </c>
      <c r="SL17" s="19">
        <f t="shared" si="15"/>
        <v>0</v>
      </c>
      <c r="SM17" s="19">
        <f t="shared" si="15"/>
        <v>0</v>
      </c>
      <c r="SN17" s="19">
        <f t="shared" si="15"/>
        <v>0</v>
      </c>
      <c r="SO17" s="19">
        <f t="shared" si="15"/>
        <v>0</v>
      </c>
      <c r="SP17" s="19">
        <f t="shared" si="15"/>
        <v>0</v>
      </c>
      <c r="SQ17" s="19">
        <f t="shared" si="15"/>
        <v>0</v>
      </c>
    </row>
    <row r="18" spans="2:511" x14ac:dyDescent="0.25">
      <c r="B18" s="12" t="str">
        <f>B7</f>
        <v>SOLBBB 4 1/4 PERP</v>
      </c>
      <c r="C18" s="12" t="str">
        <f>$B$17&amp;"-"&amp;B18</f>
        <v>BAYNGR 2 3/8 04/02/75-SOLBBB 4 1/4 PERP</v>
      </c>
      <c r="F18" s="19">
        <f>F$6-F7</f>
        <v>-61.974000000000018</v>
      </c>
      <c r="G18" s="19">
        <f t="shared" ref="G18:BR19" si="16">G$6-G7</f>
        <v>-68.717999999999989</v>
      </c>
      <c r="H18" s="19">
        <f t="shared" si="16"/>
        <v>-86.482000000000028</v>
      </c>
      <c r="I18" s="19">
        <f t="shared" si="16"/>
        <v>-101.53199999999998</v>
      </c>
      <c r="J18" s="19">
        <f t="shared" si="16"/>
        <v>-115.45400000000001</v>
      </c>
      <c r="K18" s="19">
        <f t="shared" si="16"/>
        <v>-122.971</v>
      </c>
      <c r="L18" s="19">
        <f t="shared" si="16"/>
        <v>-133.67800000000005</v>
      </c>
      <c r="M18" s="19">
        <f t="shared" si="16"/>
        <v>-141.381</v>
      </c>
      <c r="N18" s="19">
        <f t="shared" si="16"/>
        <v>-150.01700000000002</v>
      </c>
      <c r="O18" s="19">
        <f t="shared" si="16"/>
        <v>-154.06800000000001</v>
      </c>
      <c r="P18" s="19">
        <f t="shared" si="16"/>
        <v>-142.80000000000001</v>
      </c>
      <c r="Q18" s="19">
        <f t="shared" si="16"/>
        <v>-129.74900000000002</v>
      </c>
      <c r="R18" s="19">
        <f t="shared" si="16"/>
        <v>-129.94400000000002</v>
      </c>
      <c r="S18" s="19">
        <f t="shared" si="16"/>
        <v>-123.11700000000002</v>
      </c>
      <c r="T18" s="19">
        <f t="shared" si="16"/>
        <v>-111.45499999999998</v>
      </c>
      <c r="U18" s="19">
        <f t="shared" si="16"/>
        <v>-92.838999999999999</v>
      </c>
      <c r="V18" s="19">
        <f t="shared" si="16"/>
        <v>-93.641999999999996</v>
      </c>
      <c r="W18" s="19">
        <f t="shared" si="16"/>
        <v>-96.119000000000028</v>
      </c>
      <c r="X18" s="19">
        <f t="shared" si="16"/>
        <v>-99.151999999999987</v>
      </c>
      <c r="Y18" s="19">
        <f t="shared" si="16"/>
        <v>-98.03000000000003</v>
      </c>
      <c r="Z18" s="19">
        <f t="shared" si="16"/>
        <v>-104.36099999999999</v>
      </c>
      <c r="AA18" s="19">
        <f t="shared" si="16"/>
        <v>-139.02499999999998</v>
      </c>
      <c r="AB18" s="19">
        <f t="shared" si="16"/>
        <v>-104.41999999999996</v>
      </c>
      <c r="AC18" s="19">
        <f t="shared" si="16"/>
        <v>-97.531999999999982</v>
      </c>
      <c r="AD18" s="19">
        <f t="shared" si="16"/>
        <v>-89.663999999999987</v>
      </c>
      <c r="AE18" s="19">
        <f t="shared" si="16"/>
        <v>-77.758999999999958</v>
      </c>
      <c r="AF18" s="19">
        <f t="shared" si="16"/>
        <v>-87.367999999999995</v>
      </c>
      <c r="AG18" s="19">
        <f t="shared" si="16"/>
        <v>-89.040999999999997</v>
      </c>
      <c r="AH18" s="19">
        <f t="shared" si="16"/>
        <v>-90.168999999999983</v>
      </c>
      <c r="AI18" s="19">
        <f t="shared" si="16"/>
        <v>-94.747000000000014</v>
      </c>
      <c r="AJ18" s="19">
        <f t="shared" si="16"/>
        <v>-83.821000000000026</v>
      </c>
      <c r="AK18" s="19">
        <f t="shared" si="16"/>
        <v>-85.522999999999968</v>
      </c>
      <c r="AL18" s="19">
        <f t="shared" si="16"/>
        <v>-84.566000000000031</v>
      </c>
      <c r="AM18" s="19">
        <f t="shared" si="16"/>
        <v>-84.084000000000003</v>
      </c>
      <c r="AN18" s="19">
        <f t="shared" si="16"/>
        <v>-81.697000000000003</v>
      </c>
      <c r="AO18" s="19">
        <f t="shared" si="16"/>
        <v>-82.076000000000022</v>
      </c>
      <c r="AP18" s="19">
        <f t="shared" si="16"/>
        <v>-78.383000000000038</v>
      </c>
      <c r="AQ18" s="19">
        <f t="shared" si="16"/>
        <v>-83.078000000000031</v>
      </c>
      <c r="AR18" s="19">
        <f t="shared" si="16"/>
        <v>-81.001000000000033</v>
      </c>
      <c r="AS18" s="19">
        <f t="shared" si="16"/>
        <v>-58.504999999999995</v>
      </c>
      <c r="AT18" s="19">
        <f t="shared" si="16"/>
        <v>-35.898000000000025</v>
      </c>
      <c r="AU18" s="19">
        <f t="shared" si="16"/>
        <v>-20.581000000000017</v>
      </c>
      <c r="AV18" s="19">
        <f t="shared" si="16"/>
        <v>4.0010000000000332</v>
      </c>
      <c r="AW18" s="19">
        <f t="shared" si="16"/>
        <v>23.745000000000005</v>
      </c>
      <c r="AX18" s="19">
        <f t="shared" si="16"/>
        <v>28.293000000000006</v>
      </c>
      <c r="AY18" s="19">
        <f t="shared" si="16"/>
        <v>46.173000000000002</v>
      </c>
      <c r="AZ18" s="19">
        <f t="shared" si="16"/>
        <v>70.309999999999945</v>
      </c>
      <c r="BA18" s="19">
        <f t="shared" si="16"/>
        <v>83.354999999999961</v>
      </c>
      <c r="BB18" s="19">
        <f t="shared" si="16"/>
        <v>100.45599999999996</v>
      </c>
      <c r="BC18" s="19">
        <f t="shared" si="16"/>
        <v>142.25600000000003</v>
      </c>
      <c r="BD18" s="19">
        <f t="shared" si="16"/>
        <v>196.69899999999996</v>
      </c>
      <c r="BE18" s="19">
        <f t="shared" si="16"/>
        <v>319.40499999999997</v>
      </c>
      <c r="BF18" s="19">
        <f t="shared" si="16"/>
        <v>346.48899999999998</v>
      </c>
      <c r="BG18" s="19">
        <f t="shared" si="16"/>
        <v>339.87299999999999</v>
      </c>
      <c r="BH18" s="19">
        <f t="shared" si="16"/>
        <v>385.68400000000003</v>
      </c>
      <c r="BI18" s="19">
        <f t="shared" si="16"/>
        <v>358.50899999999996</v>
      </c>
      <c r="BJ18" s="19">
        <f t="shared" si="16"/>
        <v>205.04299999999995</v>
      </c>
      <c r="BK18" s="19">
        <f t="shared" si="16"/>
        <v>97.664999999999964</v>
      </c>
      <c r="BL18" s="19">
        <f t="shared" si="16"/>
        <v>57.716999999999985</v>
      </c>
      <c r="BM18" s="19">
        <f t="shared" si="16"/>
        <v>49.84499999999997</v>
      </c>
      <c r="BN18" s="19">
        <f t="shared" si="16"/>
        <v>24.507000000000005</v>
      </c>
      <c r="BO18" s="19">
        <f t="shared" si="16"/>
        <v>19.229999999999961</v>
      </c>
      <c r="BP18" s="19">
        <f t="shared" si="16"/>
        <v>28.759999999999991</v>
      </c>
      <c r="BQ18" s="19">
        <f t="shared" si="16"/>
        <v>19.908000000000015</v>
      </c>
      <c r="BR18" s="19">
        <f t="shared" si="16"/>
        <v>-0.60399999999998499</v>
      </c>
      <c r="BS18" s="19">
        <f t="shared" ref="BS18:ED20" si="17">BS$6-BS7</f>
        <v>-2.5859999999999843</v>
      </c>
      <c r="BT18" s="19">
        <f t="shared" si="17"/>
        <v>2.0580000000000211</v>
      </c>
      <c r="BU18" s="19">
        <f t="shared" si="17"/>
        <v>17.459000000000003</v>
      </c>
      <c r="BV18" s="19">
        <f t="shared" si="17"/>
        <v>25.414999999999992</v>
      </c>
      <c r="BW18" s="19">
        <f t="shared" si="17"/>
        <v>16.078000000000003</v>
      </c>
      <c r="BX18" s="19">
        <f t="shared" si="17"/>
        <v>6.2530000000000143</v>
      </c>
      <c r="BY18" s="19">
        <f t="shared" si="17"/>
        <v>6.1679999999999779</v>
      </c>
      <c r="BZ18" s="19">
        <f t="shared" si="17"/>
        <v>3.2590000000000146</v>
      </c>
      <c r="CA18" s="19">
        <f t="shared" si="17"/>
        <v>-4.1880000000000166</v>
      </c>
      <c r="CB18" s="19">
        <f t="shared" si="17"/>
        <v>-3.4950000000000045</v>
      </c>
      <c r="CC18" s="19">
        <f t="shared" si="17"/>
        <v>-0.72900000000001342</v>
      </c>
      <c r="CD18" s="19">
        <f t="shared" si="17"/>
        <v>2.3489999999999895</v>
      </c>
      <c r="CE18" s="19">
        <f t="shared" si="17"/>
        <v>4.4939999999999998</v>
      </c>
      <c r="CF18" s="19">
        <f t="shared" si="17"/>
        <v>1.4780000000000086</v>
      </c>
      <c r="CG18" s="19">
        <f t="shared" si="17"/>
        <v>0.80100000000001614</v>
      </c>
      <c r="CH18" s="19">
        <f t="shared" si="17"/>
        <v>-0.35099999999999909</v>
      </c>
      <c r="CI18" s="19">
        <f t="shared" si="17"/>
        <v>-0.56499999999999773</v>
      </c>
      <c r="CJ18" s="19">
        <f t="shared" si="17"/>
        <v>-0.70900000000000318</v>
      </c>
      <c r="CK18" s="19">
        <f t="shared" si="17"/>
        <v>2.2540000000000191</v>
      </c>
      <c r="CL18" s="19">
        <f t="shared" si="17"/>
        <v>1.6090000000000089</v>
      </c>
      <c r="CM18" s="19">
        <f t="shared" si="17"/>
        <v>1.3230000000000075</v>
      </c>
      <c r="CN18" s="19">
        <f t="shared" si="17"/>
        <v>-0.35000000000002274</v>
      </c>
      <c r="CO18" s="19">
        <f t="shared" si="17"/>
        <v>-0.3160000000000025</v>
      </c>
      <c r="CP18" s="19">
        <f t="shared" si="17"/>
        <v>-1.1819999999999879</v>
      </c>
      <c r="CQ18" s="19">
        <f t="shared" si="17"/>
        <v>1.8919999999999959</v>
      </c>
      <c r="CR18" s="19">
        <f t="shared" si="17"/>
        <v>5.6339999999999861</v>
      </c>
      <c r="CS18" s="19">
        <f t="shared" si="17"/>
        <v>8.061000000000007</v>
      </c>
      <c r="CT18" s="19">
        <f t="shared" si="17"/>
        <v>7.7009999999999934</v>
      </c>
      <c r="CU18" s="19">
        <f t="shared" si="17"/>
        <v>4.3880000000000052</v>
      </c>
      <c r="CV18" s="19">
        <f t="shared" si="17"/>
        <v>11.319999999999993</v>
      </c>
      <c r="CW18" s="19">
        <f t="shared" si="17"/>
        <v>9.9989999999999952</v>
      </c>
      <c r="CX18" s="19">
        <f t="shared" si="17"/>
        <v>8.0569999999999879</v>
      </c>
      <c r="CY18" s="19">
        <f t="shared" si="17"/>
        <v>9.2119999999999891</v>
      </c>
      <c r="CZ18" s="19">
        <f t="shared" si="17"/>
        <v>10.343999999999994</v>
      </c>
      <c r="DA18" s="19">
        <f t="shared" si="17"/>
        <v>14.980999999999995</v>
      </c>
      <c r="DB18" s="19">
        <f t="shared" si="17"/>
        <v>23.899000000000001</v>
      </c>
      <c r="DC18" s="19">
        <f t="shared" si="17"/>
        <v>29.284999999999997</v>
      </c>
      <c r="DD18" s="19">
        <f t="shared" si="17"/>
        <v>29.686000000000007</v>
      </c>
      <c r="DE18" s="19">
        <f t="shared" si="17"/>
        <v>30.461999999999989</v>
      </c>
      <c r="DF18" s="19">
        <f t="shared" si="17"/>
        <v>35.014999999999986</v>
      </c>
      <c r="DG18" s="19">
        <f t="shared" si="17"/>
        <v>31.746000000000009</v>
      </c>
      <c r="DH18" s="19">
        <f t="shared" si="17"/>
        <v>17.603999999999985</v>
      </c>
      <c r="DI18" s="19">
        <f t="shared" si="17"/>
        <v>15.195999999999998</v>
      </c>
      <c r="DJ18" s="19">
        <f t="shared" si="17"/>
        <v>14.727000000000004</v>
      </c>
      <c r="DK18" s="19">
        <f t="shared" si="17"/>
        <v>14.24799999999999</v>
      </c>
      <c r="DL18" s="19">
        <f t="shared" si="17"/>
        <v>16.752999999999986</v>
      </c>
      <c r="DM18" s="19">
        <f t="shared" si="17"/>
        <v>15.092999999999989</v>
      </c>
      <c r="DN18" s="19">
        <f t="shared" si="17"/>
        <v>13.838999999999999</v>
      </c>
      <c r="DO18" s="19">
        <f t="shared" si="17"/>
        <v>14.927999999999997</v>
      </c>
      <c r="DP18" s="19">
        <f t="shared" si="17"/>
        <v>13.306000000000012</v>
      </c>
      <c r="DQ18" s="19">
        <f t="shared" si="17"/>
        <v>12.974999999999994</v>
      </c>
      <c r="DR18" s="19">
        <f t="shared" si="17"/>
        <v>14.682000000000016</v>
      </c>
      <c r="DS18" s="19">
        <f t="shared" si="17"/>
        <v>13.503000000000014</v>
      </c>
      <c r="DT18" s="19">
        <f t="shared" si="17"/>
        <v>12.87700000000001</v>
      </c>
      <c r="DU18" s="19">
        <f t="shared" si="17"/>
        <v>10.73399999999998</v>
      </c>
      <c r="DV18" s="19">
        <f t="shared" si="17"/>
        <v>11.859999999999985</v>
      </c>
      <c r="DW18" s="19">
        <f t="shared" si="17"/>
        <v>12.447000000000003</v>
      </c>
      <c r="DX18" s="19">
        <f t="shared" si="17"/>
        <v>8.8810000000000002</v>
      </c>
      <c r="DY18" s="19">
        <f t="shared" si="17"/>
        <v>10.299000000000007</v>
      </c>
      <c r="DZ18" s="19">
        <f t="shared" si="17"/>
        <v>9.7579999999999814</v>
      </c>
      <c r="EA18" s="19">
        <f t="shared" si="17"/>
        <v>11.316000000000003</v>
      </c>
      <c r="EB18" s="19">
        <f t="shared" si="17"/>
        <v>10.890000000000015</v>
      </c>
      <c r="EC18" s="19">
        <f t="shared" si="17"/>
        <v>9.4309999999999832</v>
      </c>
      <c r="ED18" s="19">
        <f t="shared" si="17"/>
        <v>6.289999999999992</v>
      </c>
      <c r="EE18" s="19">
        <f t="shared" ref="EE18:GP20" si="18">EE$6-EE7</f>
        <v>5.0880000000000223</v>
      </c>
      <c r="EF18" s="19">
        <f t="shared" si="18"/>
        <v>5.3100000000000023</v>
      </c>
      <c r="EG18" s="19">
        <f t="shared" si="18"/>
        <v>4.0010000000000048</v>
      </c>
      <c r="EH18" s="19">
        <f t="shared" si="18"/>
        <v>-0.56999999999999318</v>
      </c>
      <c r="EI18" s="19">
        <f t="shared" si="18"/>
        <v>-2.9160000000000252</v>
      </c>
      <c r="EJ18" s="19">
        <f t="shared" si="18"/>
        <v>-0.22800000000000864</v>
      </c>
      <c r="EK18" s="19">
        <f t="shared" si="18"/>
        <v>2.5519999999999925</v>
      </c>
      <c r="EL18" s="19">
        <f t="shared" si="18"/>
        <v>8.4320000000000164</v>
      </c>
      <c r="EM18" s="19">
        <f t="shared" si="18"/>
        <v>7.7889999999999873</v>
      </c>
      <c r="EN18" s="19">
        <f t="shared" si="18"/>
        <v>9.2749999999999773</v>
      </c>
      <c r="EO18" s="19">
        <f t="shared" si="18"/>
        <v>6.8900000000000148</v>
      </c>
      <c r="EP18" s="19">
        <f t="shared" si="18"/>
        <v>6.335000000000008</v>
      </c>
      <c r="EQ18" s="19">
        <f t="shared" si="18"/>
        <v>5.421999999999997</v>
      </c>
      <c r="ER18" s="19">
        <f t="shared" si="18"/>
        <v>5.7379999999999995</v>
      </c>
      <c r="ES18" s="19">
        <f t="shared" si="18"/>
        <v>6.3050000000000068</v>
      </c>
      <c r="ET18" s="19">
        <f t="shared" si="18"/>
        <v>5.2369999999999948</v>
      </c>
      <c r="EU18" s="19">
        <f t="shared" si="18"/>
        <v>-3.1659999999999968</v>
      </c>
      <c r="EV18" s="19">
        <f t="shared" si="18"/>
        <v>0.81900000000001683</v>
      </c>
      <c r="EW18" s="19">
        <f t="shared" si="18"/>
        <v>8.2139999999999986</v>
      </c>
      <c r="EX18" s="19">
        <f t="shared" si="18"/>
        <v>2.2620000000000005</v>
      </c>
      <c r="EY18" s="19">
        <f t="shared" si="18"/>
        <v>4.679000000000002</v>
      </c>
      <c r="EZ18" s="19">
        <f t="shared" si="18"/>
        <v>10.680000000000007</v>
      </c>
      <c r="FA18" s="19">
        <f t="shared" si="18"/>
        <v>10.413999999999987</v>
      </c>
      <c r="FB18" s="19">
        <f t="shared" si="18"/>
        <v>17.691999999999979</v>
      </c>
      <c r="FC18" s="19">
        <f t="shared" si="18"/>
        <v>11.810000000000002</v>
      </c>
      <c r="FD18" s="19">
        <f t="shared" si="18"/>
        <v>13.687999999999988</v>
      </c>
      <c r="FE18" s="19">
        <f t="shared" si="18"/>
        <v>19.188999999999993</v>
      </c>
      <c r="FF18" s="19">
        <f t="shared" si="18"/>
        <v>21.685000000000002</v>
      </c>
      <c r="FG18" s="19">
        <f t="shared" si="18"/>
        <v>22.202000000000027</v>
      </c>
      <c r="FH18" s="19">
        <f t="shared" si="18"/>
        <v>22.891999999999996</v>
      </c>
      <c r="FI18" s="19">
        <f t="shared" si="18"/>
        <v>24.319000000000017</v>
      </c>
      <c r="FJ18" s="19">
        <f t="shared" si="18"/>
        <v>25.710000000000008</v>
      </c>
      <c r="FK18" s="19">
        <f t="shared" si="18"/>
        <v>22.400000000000006</v>
      </c>
      <c r="FL18" s="19">
        <f t="shared" si="18"/>
        <v>21.114000000000004</v>
      </c>
      <c r="FM18" s="19">
        <f t="shared" si="18"/>
        <v>17.385999999999996</v>
      </c>
      <c r="FN18" s="19">
        <f t="shared" si="18"/>
        <v>17.467000000000013</v>
      </c>
      <c r="FO18" s="19">
        <f t="shared" si="18"/>
        <v>17.600999999999999</v>
      </c>
      <c r="FP18" s="19">
        <f t="shared" si="18"/>
        <v>21.316000000000003</v>
      </c>
      <c r="FQ18" s="19">
        <f t="shared" si="18"/>
        <v>20.97399999999999</v>
      </c>
      <c r="FR18" s="19">
        <f t="shared" si="18"/>
        <v>22.026999999999987</v>
      </c>
      <c r="FS18" s="19">
        <f t="shared" si="18"/>
        <v>22.746000000000009</v>
      </c>
      <c r="FT18" s="19">
        <f t="shared" si="18"/>
        <v>28.64100000000002</v>
      </c>
      <c r="FU18" s="19">
        <f t="shared" si="18"/>
        <v>28.072000000000003</v>
      </c>
      <c r="FV18" s="19">
        <f t="shared" si="18"/>
        <v>26.731000000000023</v>
      </c>
      <c r="FW18" s="19">
        <f t="shared" si="18"/>
        <v>24.61699999999999</v>
      </c>
      <c r="FX18" s="19">
        <f t="shared" si="18"/>
        <v>35.919999999999987</v>
      </c>
      <c r="FY18" s="19">
        <f t="shared" si="18"/>
        <v>35.944999999999993</v>
      </c>
      <c r="FZ18" s="19">
        <f t="shared" si="18"/>
        <v>44.798000000000002</v>
      </c>
      <c r="GA18" s="19">
        <f t="shared" si="18"/>
        <v>45.792000000000002</v>
      </c>
      <c r="GB18" s="19">
        <f t="shared" si="18"/>
        <v>43.370000000000005</v>
      </c>
      <c r="GC18" s="19">
        <f t="shared" si="18"/>
        <v>43.318000000000012</v>
      </c>
      <c r="GD18" s="19">
        <f t="shared" si="18"/>
        <v>43.557999999999993</v>
      </c>
      <c r="GE18" s="19">
        <f t="shared" si="18"/>
        <v>44.610000000000014</v>
      </c>
      <c r="GF18" s="19">
        <f t="shared" si="18"/>
        <v>45.587000000000018</v>
      </c>
      <c r="GG18" s="19">
        <f t="shared" si="18"/>
        <v>40.078999999999979</v>
      </c>
      <c r="GH18" s="19">
        <f t="shared" si="18"/>
        <v>37.065999999999974</v>
      </c>
      <c r="GI18" s="19">
        <f t="shared" si="18"/>
        <v>36.262</v>
      </c>
      <c r="GJ18" s="19">
        <f t="shared" si="18"/>
        <v>34.050999999999988</v>
      </c>
      <c r="GK18" s="19">
        <f t="shared" si="18"/>
        <v>45.099000000000018</v>
      </c>
      <c r="GL18" s="19">
        <f t="shared" si="18"/>
        <v>40.943999999999988</v>
      </c>
      <c r="GM18" s="19">
        <f t="shared" si="18"/>
        <v>32.507999999999981</v>
      </c>
      <c r="GN18" s="19">
        <f t="shared" si="18"/>
        <v>25.463999999999999</v>
      </c>
      <c r="GO18" s="19">
        <f t="shared" si="18"/>
        <v>26.811000000000007</v>
      </c>
      <c r="GP18" s="19">
        <f t="shared" si="18"/>
        <v>24.795999999999992</v>
      </c>
      <c r="GQ18" s="19">
        <f t="shared" ref="GQ18:JB20" si="19">GQ$6-GQ7</f>
        <v>19.935999999999979</v>
      </c>
      <c r="GR18" s="19">
        <f t="shared" si="19"/>
        <v>22.144000000000005</v>
      </c>
      <c r="GS18" s="19">
        <f t="shared" si="19"/>
        <v>20.262</v>
      </c>
      <c r="GT18" s="19">
        <f t="shared" si="19"/>
        <v>19.712999999999994</v>
      </c>
      <c r="GU18" s="19">
        <f t="shared" si="19"/>
        <v>19.490999999999985</v>
      </c>
      <c r="GV18" s="19">
        <f t="shared" si="19"/>
        <v>14.251000000000005</v>
      </c>
      <c r="GW18" s="19">
        <f t="shared" si="19"/>
        <v>20.693000000000012</v>
      </c>
      <c r="GX18" s="19">
        <f t="shared" si="19"/>
        <v>15.695999999999998</v>
      </c>
      <c r="GY18" s="19">
        <f t="shared" si="19"/>
        <v>13.954999999999984</v>
      </c>
      <c r="GZ18" s="19">
        <f t="shared" si="19"/>
        <v>15.90100000000001</v>
      </c>
      <c r="HA18" s="19">
        <f t="shared" si="19"/>
        <v>19.777999999999992</v>
      </c>
      <c r="HB18" s="19">
        <f t="shared" si="19"/>
        <v>26.971000000000032</v>
      </c>
      <c r="HC18" s="19">
        <f t="shared" si="19"/>
        <v>25.622000000000014</v>
      </c>
      <c r="HD18" s="19">
        <f t="shared" si="19"/>
        <v>18.311000000000007</v>
      </c>
      <c r="HE18" s="19">
        <f t="shared" si="19"/>
        <v>27.957999999999998</v>
      </c>
      <c r="HF18" s="19">
        <f t="shared" si="19"/>
        <v>26.991999999999962</v>
      </c>
      <c r="HG18" s="19">
        <f t="shared" si="19"/>
        <v>21.817999999999984</v>
      </c>
      <c r="HH18" s="19">
        <f t="shared" si="19"/>
        <v>12.871999999999986</v>
      </c>
      <c r="HI18" s="19">
        <f t="shared" si="19"/>
        <v>29.406999999999982</v>
      </c>
      <c r="HJ18" s="19">
        <f t="shared" si="19"/>
        <v>45.305000000000007</v>
      </c>
      <c r="HK18" s="19">
        <f t="shared" si="19"/>
        <v>60.775999999999982</v>
      </c>
      <c r="HL18" s="19">
        <f t="shared" si="19"/>
        <v>77.942999999999984</v>
      </c>
      <c r="HM18" s="19">
        <f t="shared" si="19"/>
        <v>77.703999999999979</v>
      </c>
      <c r="HN18" s="19">
        <f t="shared" si="19"/>
        <v>85.879000000000019</v>
      </c>
      <c r="HO18" s="19">
        <f t="shared" si="19"/>
        <v>80.074000000000012</v>
      </c>
      <c r="HP18" s="19">
        <f t="shared" si="19"/>
        <v>66.404000000000025</v>
      </c>
      <c r="HQ18" s="19">
        <f t="shared" si="19"/>
        <v>49.881999999999977</v>
      </c>
      <c r="HR18" s="19">
        <f t="shared" si="19"/>
        <v>49.689000000000021</v>
      </c>
      <c r="HS18" s="19">
        <f t="shared" si="19"/>
        <v>51.229000000000013</v>
      </c>
      <c r="HT18" s="19">
        <f t="shared" si="19"/>
        <v>55.968000000000018</v>
      </c>
      <c r="HU18" s="19">
        <f t="shared" si="19"/>
        <v>61.865000000000009</v>
      </c>
      <c r="HV18" s="19">
        <f t="shared" si="19"/>
        <v>68.478999999999985</v>
      </c>
      <c r="HW18" s="19">
        <f t="shared" si="19"/>
        <v>72.413999999999987</v>
      </c>
      <c r="HX18" s="19">
        <f t="shared" si="19"/>
        <v>68.705999999999989</v>
      </c>
      <c r="HY18" s="19">
        <f t="shared" si="19"/>
        <v>64.147999999999996</v>
      </c>
      <c r="HZ18" s="19">
        <f t="shared" si="19"/>
        <v>62.204999999999984</v>
      </c>
      <c r="IA18" s="19">
        <f t="shared" si="19"/>
        <v>71.650000000000006</v>
      </c>
      <c r="IB18" s="19">
        <f t="shared" si="19"/>
        <v>71.14100000000002</v>
      </c>
      <c r="IC18" s="19">
        <f t="shared" si="19"/>
        <v>69.058000000000021</v>
      </c>
      <c r="ID18" s="19">
        <f t="shared" si="19"/>
        <v>62.716000000000008</v>
      </c>
      <c r="IE18" s="19">
        <f t="shared" si="19"/>
        <v>63.581000000000017</v>
      </c>
      <c r="IF18" s="19">
        <f t="shared" si="19"/>
        <v>57.161999999999978</v>
      </c>
      <c r="IG18" s="19">
        <f t="shared" si="19"/>
        <v>44.378000000000014</v>
      </c>
      <c r="IH18" s="19">
        <f t="shared" si="19"/>
        <v>40.881999999999977</v>
      </c>
      <c r="II18" s="19">
        <f t="shared" si="19"/>
        <v>44.772999999999996</v>
      </c>
      <c r="IJ18" s="19">
        <f t="shared" si="19"/>
        <v>50.60499999999999</v>
      </c>
      <c r="IK18" s="19">
        <f t="shared" si="19"/>
        <v>48.399999999999977</v>
      </c>
      <c r="IL18" s="19">
        <f t="shared" si="19"/>
        <v>47.536000000000001</v>
      </c>
      <c r="IM18" s="19">
        <f t="shared" si="19"/>
        <v>56.457999999999998</v>
      </c>
      <c r="IN18" s="19">
        <f t="shared" si="19"/>
        <v>94.432999999999993</v>
      </c>
      <c r="IO18" s="19">
        <f t="shared" si="19"/>
        <v>98.545999999999992</v>
      </c>
      <c r="IP18" s="19">
        <f t="shared" si="19"/>
        <v>96.945000000000022</v>
      </c>
      <c r="IQ18" s="19">
        <f t="shared" si="19"/>
        <v>97.698000000000008</v>
      </c>
      <c r="IR18" s="19">
        <f t="shared" si="19"/>
        <v>90.399999999999977</v>
      </c>
      <c r="IS18" s="19">
        <f t="shared" si="19"/>
        <v>84.024999999999977</v>
      </c>
      <c r="IT18" s="19">
        <f t="shared" si="19"/>
        <v>89.336000000000013</v>
      </c>
      <c r="IU18" s="19">
        <f t="shared" si="19"/>
        <v>78.222999999999956</v>
      </c>
      <c r="IV18" s="19">
        <f t="shared" si="19"/>
        <v>84.39700000000002</v>
      </c>
      <c r="IW18" s="19">
        <f t="shared" si="19"/>
        <v>81.183999999999969</v>
      </c>
      <c r="IX18" s="19">
        <f t="shared" si="19"/>
        <v>80.79000000000002</v>
      </c>
      <c r="IY18" s="19">
        <f t="shared" si="19"/>
        <v>63.373000000000019</v>
      </c>
      <c r="IZ18" s="19">
        <f t="shared" si="19"/>
        <v>64.47199999999998</v>
      </c>
      <c r="JA18" s="19">
        <f t="shared" si="19"/>
        <v>62.000999999999976</v>
      </c>
      <c r="JB18" s="19">
        <f t="shared" si="19"/>
        <v>60.677999999999997</v>
      </c>
      <c r="JC18" s="19">
        <f t="shared" ref="JC18:LN20" si="20">JC$6-JC7</f>
        <v>67.328000000000031</v>
      </c>
      <c r="JD18" s="19">
        <f t="shared" si="20"/>
        <v>73.721000000000004</v>
      </c>
      <c r="JE18" s="19">
        <f t="shared" si="20"/>
        <v>80.446000000000026</v>
      </c>
      <c r="JF18" s="19">
        <f t="shared" si="20"/>
        <v>79.694999999999993</v>
      </c>
      <c r="JG18" s="19">
        <f t="shared" si="20"/>
        <v>83.314999999999998</v>
      </c>
      <c r="JH18" s="19">
        <f t="shared" si="20"/>
        <v>88.170999999999992</v>
      </c>
      <c r="JI18" s="19">
        <f t="shared" si="20"/>
        <v>87.908000000000015</v>
      </c>
      <c r="JJ18" s="19">
        <f t="shared" si="20"/>
        <v>93.694999999999993</v>
      </c>
      <c r="JK18" s="19">
        <f t="shared" si="20"/>
        <v>91.562000000000012</v>
      </c>
      <c r="JL18" s="19">
        <f t="shared" si="20"/>
        <v>100.62599999999998</v>
      </c>
      <c r="JM18" s="19">
        <f t="shared" si="20"/>
        <v>100.74400000000003</v>
      </c>
      <c r="JN18" s="19">
        <f t="shared" si="20"/>
        <v>103.95700000000005</v>
      </c>
      <c r="JO18" s="19">
        <f t="shared" si="20"/>
        <v>92.702999999999975</v>
      </c>
      <c r="JP18" s="19">
        <f t="shared" si="20"/>
        <v>75.862000000000023</v>
      </c>
      <c r="JQ18" s="19">
        <f t="shared" si="20"/>
        <v>74.016999999999996</v>
      </c>
      <c r="JR18" s="19">
        <f t="shared" si="20"/>
        <v>61.435999999999979</v>
      </c>
      <c r="JS18" s="19">
        <f t="shared" si="20"/>
        <v>56.303999999999974</v>
      </c>
      <c r="JT18" s="19">
        <f t="shared" si="20"/>
        <v>38.483000000000004</v>
      </c>
      <c r="JU18" s="19">
        <f t="shared" si="20"/>
        <v>33.575999999999965</v>
      </c>
      <c r="JV18" s="19">
        <f t="shared" si="20"/>
        <v>38.202999999999975</v>
      </c>
      <c r="JW18" s="19">
        <f t="shared" si="20"/>
        <v>55.135999999999996</v>
      </c>
      <c r="JX18" s="19">
        <f t="shared" si="20"/>
        <v>39.353000000000009</v>
      </c>
      <c r="JY18" s="19">
        <f t="shared" si="20"/>
        <v>40.561999999999983</v>
      </c>
      <c r="JZ18" s="19">
        <f t="shared" si="20"/>
        <v>40.588999999999999</v>
      </c>
      <c r="KA18" s="19">
        <f t="shared" si="20"/>
        <v>48.415999999999997</v>
      </c>
      <c r="KB18" s="19">
        <f t="shared" si="20"/>
        <v>71.124999999999972</v>
      </c>
      <c r="KC18" s="19">
        <f t="shared" si="20"/>
        <v>76.391999999999967</v>
      </c>
      <c r="KD18" s="19">
        <f t="shared" si="20"/>
        <v>79.114000000000004</v>
      </c>
      <c r="KE18" s="19">
        <f t="shared" si="20"/>
        <v>74.876000000000005</v>
      </c>
      <c r="KF18" s="19">
        <f t="shared" si="20"/>
        <v>78.391999999999967</v>
      </c>
      <c r="KG18" s="19">
        <f t="shared" si="20"/>
        <v>81.525999999999982</v>
      </c>
      <c r="KH18" s="19">
        <f t="shared" si="20"/>
        <v>77.645999999999987</v>
      </c>
      <c r="KI18" s="19">
        <f t="shared" si="20"/>
        <v>65.404999999999973</v>
      </c>
      <c r="KJ18" s="19">
        <f t="shared" si="20"/>
        <v>72.417999999999978</v>
      </c>
      <c r="KK18" s="19">
        <f t="shared" si="20"/>
        <v>75.458000000000027</v>
      </c>
      <c r="KL18" s="19">
        <f t="shared" si="20"/>
        <v>74.07099999999997</v>
      </c>
      <c r="KM18" s="19">
        <f t="shared" si="20"/>
        <v>72.342999999999989</v>
      </c>
      <c r="KN18" s="19">
        <f t="shared" si="20"/>
        <v>72.5</v>
      </c>
      <c r="KO18" s="19">
        <f t="shared" si="20"/>
        <v>68.78</v>
      </c>
      <c r="KP18" s="19">
        <f t="shared" si="20"/>
        <v>65.538000000000011</v>
      </c>
      <c r="KQ18" s="19">
        <f t="shared" si="20"/>
        <v>64.135000000000019</v>
      </c>
      <c r="KR18" s="19">
        <f t="shared" si="20"/>
        <v>63.142000000000024</v>
      </c>
      <c r="KS18" s="19">
        <f t="shared" si="20"/>
        <v>63.146000000000015</v>
      </c>
      <c r="KT18" s="19">
        <f t="shared" si="20"/>
        <v>62.048000000000002</v>
      </c>
      <c r="KU18" s="19">
        <f t="shared" si="20"/>
        <v>56.738</v>
      </c>
      <c r="KV18" s="19">
        <f t="shared" si="20"/>
        <v>59.471000000000004</v>
      </c>
      <c r="KW18" s="19">
        <f t="shared" si="20"/>
        <v>78.402999999999963</v>
      </c>
      <c r="KX18" s="19">
        <f t="shared" si="20"/>
        <v>65.064999999999998</v>
      </c>
      <c r="KY18" s="19">
        <f t="shared" si="20"/>
        <v>40.04200000000003</v>
      </c>
      <c r="KZ18" s="19">
        <f t="shared" si="20"/>
        <v>21.954000000000008</v>
      </c>
      <c r="LA18" s="19">
        <f t="shared" si="20"/>
        <v>17.942000000000007</v>
      </c>
      <c r="LB18" s="19">
        <f t="shared" si="20"/>
        <v>24.113999999999976</v>
      </c>
      <c r="LC18" s="19">
        <f t="shared" si="20"/>
        <v>40.771000000000015</v>
      </c>
      <c r="LD18" s="19">
        <f t="shared" si="20"/>
        <v>-13.171000000000049</v>
      </c>
      <c r="LE18" s="19">
        <f t="shared" si="20"/>
        <v>-15.706999999999994</v>
      </c>
      <c r="LF18" s="19">
        <f t="shared" si="20"/>
        <v>-18.706000000000017</v>
      </c>
      <c r="LG18" s="19">
        <f t="shared" si="20"/>
        <v>-18.937000000000012</v>
      </c>
      <c r="LH18" s="19">
        <f t="shared" si="20"/>
        <v>-20.269000000000005</v>
      </c>
      <c r="LI18" s="19">
        <f t="shared" si="20"/>
        <v>-21.939999999999998</v>
      </c>
      <c r="LJ18" s="19">
        <f t="shared" si="20"/>
        <v>-19.715000000000032</v>
      </c>
      <c r="LK18" s="19">
        <f t="shared" si="20"/>
        <v>-22.789999999999964</v>
      </c>
      <c r="LL18" s="19">
        <f t="shared" si="20"/>
        <v>-22.742000000000019</v>
      </c>
      <c r="LM18" s="19">
        <f t="shared" si="20"/>
        <v>-16.257000000000005</v>
      </c>
      <c r="LN18" s="19">
        <f t="shared" si="20"/>
        <v>-12.310000000000002</v>
      </c>
      <c r="LO18" s="19">
        <f t="shared" ref="LO18:NZ20" si="21">LO$6-LO7</f>
        <v>-12.468000000000018</v>
      </c>
      <c r="LP18" s="19">
        <f t="shared" si="21"/>
        <v>-9.5579999999999927</v>
      </c>
      <c r="LQ18" s="19">
        <f t="shared" si="21"/>
        <v>-13.026999999999987</v>
      </c>
      <c r="LR18" s="19">
        <f t="shared" si="21"/>
        <v>-10.163000000000011</v>
      </c>
      <c r="LS18" s="19">
        <f t="shared" si="21"/>
        <v>-13.536999999999978</v>
      </c>
      <c r="LT18" s="19">
        <f t="shared" si="21"/>
        <v>-6.5209999999999582</v>
      </c>
      <c r="LU18" s="19">
        <f t="shared" si="21"/>
        <v>-5.7230000000000132</v>
      </c>
      <c r="LV18" s="19">
        <f t="shared" si="21"/>
        <v>-7.0090000000000146</v>
      </c>
      <c r="LW18" s="19">
        <f t="shared" si="21"/>
        <v>-8.2810000000000059</v>
      </c>
      <c r="LX18" s="19">
        <f t="shared" si="21"/>
        <v>-8.4149999999999636</v>
      </c>
      <c r="LY18" s="19">
        <f t="shared" si="21"/>
        <v>-9.2270000000000323</v>
      </c>
      <c r="LZ18" s="19">
        <f t="shared" si="21"/>
        <v>-10.09899999999999</v>
      </c>
      <c r="MA18" s="19">
        <f t="shared" si="21"/>
        <v>-10.82099999999997</v>
      </c>
      <c r="MB18" s="19">
        <f t="shared" si="21"/>
        <v>-11.812999999999988</v>
      </c>
      <c r="MC18" s="19">
        <f t="shared" si="21"/>
        <v>-10.004999999999995</v>
      </c>
      <c r="MD18" s="19">
        <f t="shared" si="21"/>
        <v>-6.5029999999999859</v>
      </c>
      <c r="ME18" s="19">
        <f t="shared" si="21"/>
        <v>-4.3520000000000323</v>
      </c>
      <c r="MF18" s="19">
        <f t="shared" si="21"/>
        <v>-12.728000000000009</v>
      </c>
      <c r="MG18" s="19">
        <f t="shared" si="21"/>
        <v>-23.188999999999965</v>
      </c>
      <c r="MH18" s="19">
        <f t="shared" si="21"/>
        <v>-24.216000000000008</v>
      </c>
      <c r="MI18" s="19">
        <f t="shared" si="21"/>
        <v>-17.701999999999998</v>
      </c>
      <c r="MJ18" s="19">
        <f t="shared" si="21"/>
        <v>-19.540999999999997</v>
      </c>
      <c r="MK18" s="19">
        <f t="shared" si="21"/>
        <v>-17.249000000000024</v>
      </c>
      <c r="ML18" s="19">
        <f t="shared" si="21"/>
        <v>-24.73399999999998</v>
      </c>
      <c r="MM18" s="19">
        <f t="shared" si="21"/>
        <v>-28.826000000000022</v>
      </c>
      <c r="MN18" s="19">
        <f t="shared" si="21"/>
        <v>-39.162999999999954</v>
      </c>
      <c r="MO18" s="19">
        <f t="shared" si="21"/>
        <v>-42.05400000000003</v>
      </c>
      <c r="MP18" s="19">
        <f t="shared" si="21"/>
        <v>-43.920000000000016</v>
      </c>
      <c r="MQ18" s="19">
        <f t="shared" si="21"/>
        <v>-44.290999999999997</v>
      </c>
      <c r="MR18" s="19">
        <f t="shared" si="21"/>
        <v>-42.853999999999985</v>
      </c>
      <c r="MS18" s="19">
        <f t="shared" si="21"/>
        <v>-44.252999999999986</v>
      </c>
      <c r="MT18" s="19">
        <f t="shared" si="21"/>
        <v>-36.54400000000004</v>
      </c>
      <c r="MU18" s="19">
        <f t="shared" si="21"/>
        <v>-22.93300000000005</v>
      </c>
      <c r="MV18" s="19">
        <f t="shared" si="21"/>
        <v>-24.956000000000017</v>
      </c>
      <c r="MW18" s="19">
        <f t="shared" si="21"/>
        <v>-19.197000000000003</v>
      </c>
      <c r="MX18" s="19">
        <f t="shared" si="21"/>
        <v>-17.088999999999999</v>
      </c>
      <c r="MY18" s="19">
        <f t="shared" si="21"/>
        <v>-19.028999999999996</v>
      </c>
      <c r="MZ18" s="19">
        <f t="shared" si="21"/>
        <v>-18.186999999999955</v>
      </c>
      <c r="NA18" s="19">
        <f t="shared" si="21"/>
        <v>-21.143000000000029</v>
      </c>
      <c r="NB18" s="19">
        <f t="shared" si="21"/>
        <v>-1.3009999999999877</v>
      </c>
      <c r="NC18" s="19">
        <f t="shared" si="21"/>
        <v>-5.1299999999999955</v>
      </c>
      <c r="ND18" s="19">
        <f t="shared" si="21"/>
        <v>2.3080000000000496</v>
      </c>
      <c r="NE18" s="19">
        <f t="shared" si="21"/>
        <v>4.7349999999999568</v>
      </c>
      <c r="NF18" s="19">
        <f t="shared" si="21"/>
        <v>-18.712999999999965</v>
      </c>
      <c r="NG18" s="19">
        <f t="shared" si="21"/>
        <v>-26.194000000000017</v>
      </c>
      <c r="NH18" s="19">
        <f t="shared" si="21"/>
        <v>-26.495000000000005</v>
      </c>
      <c r="NI18" s="19">
        <f t="shared" si="21"/>
        <v>-25.612000000000023</v>
      </c>
      <c r="NJ18" s="19">
        <f t="shared" si="21"/>
        <v>-28.836000000000013</v>
      </c>
      <c r="NK18" s="19">
        <f t="shared" si="21"/>
        <v>-28.718000000000018</v>
      </c>
      <c r="NL18" s="19">
        <f t="shared" si="21"/>
        <v>-34.33499999999998</v>
      </c>
      <c r="NM18" s="19">
        <f t="shared" si="21"/>
        <v>-38.538000000000011</v>
      </c>
      <c r="NN18" s="19">
        <f t="shared" si="21"/>
        <v>-39.16700000000003</v>
      </c>
      <c r="NO18" s="19">
        <f t="shared" si="21"/>
        <v>-40.478000000000009</v>
      </c>
      <c r="NP18" s="19">
        <f t="shared" si="21"/>
        <v>-46.079999999999984</v>
      </c>
      <c r="NQ18" s="19">
        <f t="shared" si="21"/>
        <v>-39.663999999999987</v>
      </c>
      <c r="NR18" s="19">
        <f t="shared" si="21"/>
        <v>-19.786000000000001</v>
      </c>
      <c r="NS18" s="19">
        <f t="shared" si="21"/>
        <v>-0.32100000000002638</v>
      </c>
      <c r="NT18" s="19">
        <f t="shared" si="21"/>
        <v>9.8980000000000246</v>
      </c>
      <c r="NU18" s="19">
        <f t="shared" si="21"/>
        <v>13.492999999999995</v>
      </c>
      <c r="NV18" s="19">
        <f t="shared" si="21"/>
        <v>18.87700000000001</v>
      </c>
      <c r="NW18" s="19">
        <f t="shared" si="21"/>
        <v>4.7000000000025466E-2</v>
      </c>
      <c r="NX18" s="19">
        <f t="shared" si="21"/>
        <v>-15.968999999999994</v>
      </c>
      <c r="NY18" s="19">
        <f t="shared" si="21"/>
        <v>-23.302999999999997</v>
      </c>
      <c r="NZ18" s="19">
        <f t="shared" si="21"/>
        <v>-27.024000000000001</v>
      </c>
      <c r="OA18" s="19">
        <f t="shared" ref="OA18:QL20" si="22">OA$6-OA7</f>
        <v>-36.557000000000016</v>
      </c>
      <c r="OB18" s="19">
        <f t="shared" si="22"/>
        <v>-44.300000000000011</v>
      </c>
      <c r="OC18" s="19">
        <f t="shared" si="22"/>
        <v>342.97399999999999</v>
      </c>
      <c r="OD18" s="19">
        <f t="shared" si="22"/>
        <v>335.36799999999999</v>
      </c>
      <c r="OE18" s="19">
        <f t="shared" si="22"/>
        <v>339.73700000000002</v>
      </c>
      <c r="OF18" s="19">
        <f t="shared" si="22"/>
        <v>339.62599999999998</v>
      </c>
      <c r="OG18" s="19">
        <f t="shared" si="22"/>
        <v>338.899</v>
      </c>
      <c r="OH18" s="19">
        <f t="shared" si="22"/>
        <v>367.673</v>
      </c>
      <c r="OI18" s="19">
        <f t="shared" si="22"/>
        <v>347.42500000000001</v>
      </c>
      <c r="OJ18" s="19">
        <f t="shared" si="22"/>
        <v>339.91399999999999</v>
      </c>
      <c r="OK18" s="19">
        <f t="shared" si="22"/>
        <v>327.28100000000001</v>
      </c>
      <c r="OL18" s="19">
        <f t="shared" si="22"/>
        <v>308.04700000000003</v>
      </c>
      <c r="OM18" s="19">
        <f t="shared" si="22"/>
        <v>293.30700000000002</v>
      </c>
      <c r="ON18" s="19">
        <f t="shared" si="22"/>
        <v>289.447</v>
      </c>
      <c r="OO18" s="19">
        <f t="shared" si="22"/>
        <v>286.81400000000002</v>
      </c>
      <c r="OP18" s="19">
        <f t="shared" si="22"/>
        <v>279.53199999999998</v>
      </c>
      <c r="OQ18" s="19">
        <f t="shared" si="22"/>
        <v>280.71499999999997</v>
      </c>
      <c r="OR18" s="19">
        <f t="shared" si="22"/>
        <v>282.81099999999998</v>
      </c>
      <c r="OS18" s="19">
        <f t="shared" si="22"/>
        <v>279.24099999999999</v>
      </c>
      <c r="OT18" s="19">
        <f t="shared" si="22"/>
        <v>279.20299999999997</v>
      </c>
      <c r="OU18" s="19">
        <f t="shared" si="22"/>
        <v>282.68400000000003</v>
      </c>
      <c r="OV18" s="19">
        <f t="shared" si="22"/>
        <v>291.13400000000001</v>
      </c>
      <c r="OW18" s="19">
        <f t="shared" si="22"/>
        <v>296.89699999999999</v>
      </c>
      <c r="OX18" s="19">
        <f t="shared" si="22"/>
        <v>300.29300000000001</v>
      </c>
      <c r="OY18" s="19">
        <f t="shared" si="22"/>
        <v>301.47899999999998</v>
      </c>
      <c r="OZ18" s="19">
        <f t="shared" si="22"/>
        <v>295.88</v>
      </c>
      <c r="PA18" s="19">
        <f t="shared" si="22"/>
        <v>294.012</v>
      </c>
      <c r="PB18" s="19">
        <f t="shared" si="22"/>
        <v>284.69600000000003</v>
      </c>
      <c r="PC18" s="19">
        <f t="shared" si="22"/>
        <v>255.745</v>
      </c>
      <c r="PD18" s="19">
        <f t="shared" si="22"/>
        <v>256.90300000000002</v>
      </c>
      <c r="PE18" s="19">
        <f t="shared" si="22"/>
        <v>254.453</v>
      </c>
      <c r="PF18" s="19">
        <f t="shared" si="22"/>
        <v>251.20099999999999</v>
      </c>
      <c r="PG18" s="19">
        <f t="shared" si="22"/>
        <v>253.72200000000001</v>
      </c>
      <c r="PH18" s="19">
        <f t="shared" si="22"/>
        <v>253.328</v>
      </c>
      <c r="PI18" s="19">
        <f t="shared" si="22"/>
        <v>251.66900000000001</v>
      </c>
      <c r="PJ18" s="19">
        <f t="shared" si="22"/>
        <v>255.578</v>
      </c>
      <c r="PK18" s="19">
        <f t="shared" si="22"/>
        <v>259.92</v>
      </c>
      <c r="PL18" s="19">
        <f t="shared" si="22"/>
        <v>257.78899999999999</v>
      </c>
      <c r="PM18" s="19">
        <f t="shared" si="22"/>
        <v>256.178</v>
      </c>
      <c r="PN18" s="19">
        <f t="shared" si="22"/>
        <v>251.238</v>
      </c>
      <c r="PO18" s="19">
        <f t="shared" si="22"/>
        <v>249.67400000000001</v>
      </c>
      <c r="PP18" s="19">
        <f t="shared" si="22"/>
        <v>251.018</v>
      </c>
      <c r="PQ18" s="19">
        <f t="shared" si="22"/>
        <v>255.29900000000001</v>
      </c>
      <c r="PR18" s="19">
        <f t="shared" si="22"/>
        <v>253.81</v>
      </c>
      <c r="PS18" s="19">
        <f t="shared" si="22"/>
        <v>254.91300000000001</v>
      </c>
      <c r="PT18" s="19">
        <f t="shared" si="22"/>
        <v>251.20400000000001</v>
      </c>
      <c r="PU18" s="19">
        <f t="shared" si="22"/>
        <v>252.36600000000001</v>
      </c>
      <c r="PV18" s="19">
        <f t="shared" si="22"/>
        <v>252.18600000000001</v>
      </c>
      <c r="PW18" s="19">
        <f t="shared" si="22"/>
        <v>253.15700000000001</v>
      </c>
      <c r="PX18" s="19">
        <f t="shared" si="22"/>
        <v>254.422</v>
      </c>
      <c r="PY18" s="19">
        <f t="shared" si="22"/>
        <v>254.27099999999999</v>
      </c>
      <c r="PZ18" s="19">
        <f t="shared" si="22"/>
        <v>257.75200000000001</v>
      </c>
      <c r="QA18" s="19">
        <f t="shared" si="22"/>
        <v>261.71600000000001</v>
      </c>
      <c r="QB18" s="19">
        <f t="shared" si="22"/>
        <v>265.74599999999998</v>
      </c>
      <c r="QC18" s="19">
        <f t="shared" si="22"/>
        <v>266.80900000000003</v>
      </c>
      <c r="QD18" s="19">
        <f t="shared" si="22"/>
        <v>270.05700000000002</v>
      </c>
      <c r="QE18" s="19">
        <f t="shared" si="22"/>
        <v>271.75099999999998</v>
      </c>
      <c r="QF18" s="19">
        <f t="shared" si="22"/>
        <v>270.46199999999999</v>
      </c>
      <c r="QG18" s="19">
        <f t="shared" si="22"/>
        <v>272.29599999999999</v>
      </c>
      <c r="QH18" s="19">
        <f t="shared" si="22"/>
        <v>279.43200000000002</v>
      </c>
      <c r="QI18" s="19">
        <f t="shared" si="22"/>
        <v>283.09699999999998</v>
      </c>
      <c r="QJ18" s="19">
        <f t="shared" si="22"/>
        <v>281.10000000000002</v>
      </c>
      <c r="QK18" s="19">
        <f t="shared" si="22"/>
        <v>275.00200000000001</v>
      </c>
      <c r="QL18" s="19">
        <f t="shared" si="22"/>
        <v>274.28300000000002</v>
      </c>
      <c r="QM18" s="19">
        <f t="shared" ref="QM18:SQ20" si="23">QM$6-QM7</f>
        <v>272.06</v>
      </c>
      <c r="QN18" s="19">
        <f t="shared" si="23"/>
        <v>268.35199999999998</v>
      </c>
      <c r="QO18" s="19">
        <f t="shared" si="23"/>
        <v>265.30500000000001</v>
      </c>
      <c r="QP18" s="19">
        <f t="shared" si="23"/>
        <v>267.08600000000001</v>
      </c>
      <c r="QQ18" s="19">
        <f t="shared" si="23"/>
        <v>264.57100000000003</v>
      </c>
      <c r="QR18" s="19">
        <f t="shared" si="23"/>
        <v>270.29500000000002</v>
      </c>
      <c r="QS18" s="19">
        <f t="shared" si="23"/>
        <v>271.387</v>
      </c>
      <c r="QT18" s="19">
        <f t="shared" si="23"/>
        <v>267.48099999999999</v>
      </c>
      <c r="QU18" s="19">
        <f t="shared" si="23"/>
        <v>266.84399999999999</v>
      </c>
      <c r="QV18" s="19">
        <f t="shared" si="23"/>
        <v>300.34800000000001</v>
      </c>
      <c r="QW18" s="19">
        <f t="shared" si="23"/>
        <v>305.11700000000002</v>
      </c>
      <c r="QX18" s="19">
        <f t="shared" si="23"/>
        <v>301.416</v>
      </c>
      <c r="QY18" s="19">
        <f t="shared" si="23"/>
        <v>285.733</v>
      </c>
      <c r="QZ18" s="19">
        <f t="shared" si="23"/>
        <v>280.61399999999998</v>
      </c>
      <c r="RA18" s="19">
        <f t="shared" si="23"/>
        <v>267.815</v>
      </c>
      <c r="RB18" s="19">
        <f t="shared" si="23"/>
        <v>222.94200000000001</v>
      </c>
      <c r="RC18" s="19">
        <f t="shared" si="23"/>
        <v>213.01599999999999</v>
      </c>
      <c r="RD18" s="19">
        <f t="shared" si="23"/>
        <v>210.22499999999999</v>
      </c>
      <c r="RE18" s="19">
        <f t="shared" si="23"/>
        <v>210.40899999999999</v>
      </c>
      <c r="RF18" s="19">
        <f t="shared" si="23"/>
        <v>213.39699999999999</v>
      </c>
      <c r="RG18" s="19">
        <f t="shared" si="23"/>
        <v>212.41499999999999</v>
      </c>
      <c r="RH18" s="19">
        <f t="shared" si="23"/>
        <v>208.816</v>
      </c>
      <c r="RI18" s="19">
        <f t="shared" si="23"/>
        <v>196.49</v>
      </c>
      <c r="RJ18" s="19">
        <f t="shared" si="23"/>
        <v>195.94900000000001</v>
      </c>
      <c r="RK18" s="19">
        <f t="shared" si="23"/>
        <v>195.42099999999999</v>
      </c>
      <c r="RL18" s="19">
        <f t="shared" si="23"/>
        <v>193.08199999999999</v>
      </c>
      <c r="RM18" s="19">
        <f t="shared" si="23"/>
        <v>189.476</v>
      </c>
      <c r="RN18" s="19">
        <f t="shared" si="23"/>
        <v>192.34899999999999</v>
      </c>
      <c r="RO18" s="19">
        <f t="shared" si="23"/>
        <v>191.29400000000001</v>
      </c>
      <c r="RP18" s="19">
        <f t="shared" si="23"/>
        <v>190.517</v>
      </c>
      <c r="RQ18" s="19">
        <f t="shared" si="23"/>
        <v>192.35</v>
      </c>
      <c r="RR18" s="19">
        <f t="shared" si="23"/>
        <v>193.51400000000001</v>
      </c>
      <c r="RS18" s="19">
        <f t="shared" si="23"/>
        <v>193.78299999999999</v>
      </c>
      <c r="RT18" s="19">
        <f t="shared" si="23"/>
        <v>192.607</v>
      </c>
      <c r="RU18" s="19">
        <f t="shared" si="23"/>
        <v>191.37200000000001</v>
      </c>
      <c r="RV18" s="19">
        <f t="shared" si="23"/>
        <v>193.68700000000001</v>
      </c>
      <c r="RW18" s="19">
        <f t="shared" si="23"/>
        <v>194.751</v>
      </c>
      <c r="RX18" s="19">
        <f t="shared" si="23"/>
        <v>195.559</v>
      </c>
      <c r="RY18" s="19">
        <f t="shared" si="23"/>
        <v>190.959</v>
      </c>
      <c r="RZ18" s="19">
        <f t="shared" si="23"/>
        <v>202.07499999999999</v>
      </c>
      <c r="SA18" s="19">
        <f t="shared" si="23"/>
        <v>213.12700000000001</v>
      </c>
      <c r="SB18" s="19">
        <f t="shared" si="23"/>
        <v>219.327</v>
      </c>
      <c r="SC18" s="19">
        <f t="shared" si="23"/>
        <v>226.559</v>
      </c>
      <c r="SD18" s="19">
        <f t="shared" si="23"/>
        <v>227.56700000000001</v>
      </c>
      <c r="SE18" s="19">
        <f t="shared" si="23"/>
        <v>229.953</v>
      </c>
      <c r="SF18" s="19">
        <f t="shared" si="23"/>
        <v>228.422</v>
      </c>
      <c r="SG18" s="19">
        <f t="shared" si="23"/>
        <v>228.447</v>
      </c>
      <c r="SH18" s="19">
        <f t="shared" si="23"/>
        <v>223.96100000000001</v>
      </c>
      <c r="SI18" s="19">
        <f t="shared" si="23"/>
        <v>216.05500000000001</v>
      </c>
      <c r="SJ18" s="19">
        <f t="shared" si="23"/>
        <v>214.93199999999999</v>
      </c>
      <c r="SK18" s="19">
        <f t="shared" si="23"/>
        <v>205.279</v>
      </c>
      <c r="SL18" s="19">
        <f t="shared" si="23"/>
        <v>201.011</v>
      </c>
      <c r="SM18" s="19">
        <f t="shared" si="23"/>
        <v>198.571</v>
      </c>
      <c r="SN18" s="19">
        <f t="shared" si="23"/>
        <v>202.203</v>
      </c>
      <c r="SO18" s="19">
        <f t="shared" si="23"/>
        <v>204.065</v>
      </c>
      <c r="SP18" s="19">
        <f t="shared" si="23"/>
        <v>200.15</v>
      </c>
      <c r="SQ18" s="19">
        <f t="shared" si="23"/>
        <v>201.61699999999999</v>
      </c>
    </row>
    <row r="19" spans="2:511" x14ac:dyDescent="0.25">
      <c r="B19" s="12" t="str">
        <f>B8</f>
        <v>SOLBBB 5.425 PERP</v>
      </c>
      <c r="C19" s="12" t="str">
        <f t="shared" ref="C19:C20" si="24">$B$17&amp;"-"&amp;B19</f>
        <v>BAYNGR 2 3/8 04/02/75-SOLBBB 5.425 PERP</v>
      </c>
      <c r="F19" s="19">
        <f t="shared" ref="F19:U20" si="25">F$6-F8</f>
        <v>-38.676000000000016</v>
      </c>
      <c r="G19" s="19">
        <f t="shared" si="25"/>
        <v>-48.311999999999983</v>
      </c>
      <c r="H19" s="19">
        <f t="shared" si="25"/>
        <v>-74.184000000000026</v>
      </c>
      <c r="I19" s="19">
        <f t="shared" si="25"/>
        <v>-90.798999999999978</v>
      </c>
      <c r="J19" s="19">
        <f t="shared" si="25"/>
        <v>-102.64400000000001</v>
      </c>
      <c r="K19" s="19">
        <f t="shared" si="25"/>
        <v>-108.173</v>
      </c>
      <c r="L19" s="19">
        <f t="shared" si="25"/>
        <v>-116.32900000000001</v>
      </c>
      <c r="M19" s="19">
        <f t="shared" si="25"/>
        <v>-127.41499999999999</v>
      </c>
      <c r="N19" s="19">
        <f t="shared" si="25"/>
        <v>-136.27400000000003</v>
      </c>
      <c r="O19" s="19">
        <f t="shared" si="25"/>
        <v>-136.70399999999998</v>
      </c>
      <c r="P19" s="19">
        <f t="shared" si="25"/>
        <v>-104.65800000000002</v>
      </c>
      <c r="Q19" s="19">
        <f t="shared" si="25"/>
        <v>-111.41800000000001</v>
      </c>
      <c r="R19" s="19">
        <f t="shared" si="25"/>
        <v>-115.24099999999999</v>
      </c>
      <c r="S19" s="19">
        <f t="shared" si="25"/>
        <v>-109.21600000000001</v>
      </c>
      <c r="T19" s="19">
        <f t="shared" si="25"/>
        <v>-102.19599999999997</v>
      </c>
      <c r="U19" s="19">
        <f t="shared" si="25"/>
        <v>-83.289000000000044</v>
      </c>
      <c r="V19" s="19">
        <f t="shared" si="16"/>
        <v>-83.962000000000046</v>
      </c>
      <c r="W19" s="19">
        <f t="shared" si="16"/>
        <v>-86.956000000000017</v>
      </c>
      <c r="X19" s="19">
        <f t="shared" si="16"/>
        <v>-92.664999999999964</v>
      </c>
      <c r="Y19" s="19">
        <f t="shared" si="16"/>
        <v>-92.990000000000009</v>
      </c>
      <c r="Z19" s="19">
        <f t="shared" si="16"/>
        <v>-99.286000000000001</v>
      </c>
      <c r="AA19" s="19">
        <f t="shared" si="16"/>
        <v>-86.267999999999972</v>
      </c>
      <c r="AB19" s="19">
        <f t="shared" si="16"/>
        <v>-98.020999999999958</v>
      </c>
      <c r="AC19" s="19">
        <f t="shared" si="16"/>
        <v>-89.272999999999968</v>
      </c>
      <c r="AD19" s="19">
        <f t="shared" si="16"/>
        <v>-81.053999999999974</v>
      </c>
      <c r="AE19" s="19">
        <f t="shared" si="16"/>
        <v>-71.778999999999996</v>
      </c>
      <c r="AF19" s="19">
        <f t="shared" si="16"/>
        <v>-81.524000000000001</v>
      </c>
      <c r="AG19" s="19">
        <f t="shared" si="16"/>
        <v>-79.713999999999999</v>
      </c>
      <c r="AH19" s="19">
        <f t="shared" si="16"/>
        <v>-76.617000000000019</v>
      </c>
      <c r="AI19" s="19">
        <f t="shared" si="16"/>
        <v>-79.798000000000002</v>
      </c>
      <c r="AJ19" s="19">
        <f t="shared" si="16"/>
        <v>-67.951999999999998</v>
      </c>
      <c r="AK19" s="19">
        <f t="shared" si="16"/>
        <v>-66.871999999999957</v>
      </c>
      <c r="AL19" s="19">
        <f t="shared" si="16"/>
        <v>-68.259999999999991</v>
      </c>
      <c r="AM19" s="19">
        <f t="shared" si="16"/>
        <v>-65.538999999999987</v>
      </c>
      <c r="AN19" s="19">
        <f t="shared" si="16"/>
        <v>-63.441000000000031</v>
      </c>
      <c r="AO19" s="19">
        <f t="shared" si="16"/>
        <v>-65.187000000000012</v>
      </c>
      <c r="AP19" s="19">
        <f t="shared" si="16"/>
        <v>-60.613</v>
      </c>
      <c r="AQ19" s="19">
        <f t="shared" si="16"/>
        <v>-63.504999999999995</v>
      </c>
      <c r="AR19" s="19">
        <f t="shared" si="16"/>
        <v>-67.677999999999997</v>
      </c>
      <c r="AS19" s="19">
        <f t="shared" si="16"/>
        <v>-47.159999999999968</v>
      </c>
      <c r="AT19" s="19">
        <f t="shared" si="16"/>
        <v>-26.649000000000001</v>
      </c>
      <c r="AU19" s="19">
        <f t="shared" si="16"/>
        <v>-17.89100000000002</v>
      </c>
      <c r="AV19" s="19">
        <f t="shared" si="16"/>
        <v>7.7680000000000291</v>
      </c>
      <c r="AW19" s="19">
        <f t="shared" si="16"/>
        <v>30.031000000000006</v>
      </c>
      <c r="AX19" s="19">
        <f t="shared" si="16"/>
        <v>35.223000000000013</v>
      </c>
      <c r="AY19" s="19">
        <f t="shared" si="16"/>
        <v>61.864000000000033</v>
      </c>
      <c r="AZ19" s="19">
        <f t="shared" si="16"/>
        <v>90.828999999999951</v>
      </c>
      <c r="BA19" s="19">
        <f t="shared" si="16"/>
        <v>98.673000000000002</v>
      </c>
      <c r="BB19" s="19">
        <f t="shared" si="16"/>
        <v>122.49599999999998</v>
      </c>
      <c r="BC19" s="19">
        <f t="shared" si="16"/>
        <v>168.90500000000003</v>
      </c>
      <c r="BD19" s="19">
        <f t="shared" si="16"/>
        <v>224.34599999999995</v>
      </c>
      <c r="BE19" s="19">
        <f t="shared" si="16"/>
        <v>360.67599999999999</v>
      </c>
      <c r="BF19" s="19">
        <f t="shared" si="16"/>
        <v>383.65500000000003</v>
      </c>
      <c r="BG19" s="19">
        <f t="shared" si="16"/>
        <v>379.99200000000002</v>
      </c>
      <c r="BH19" s="19">
        <f t="shared" si="16"/>
        <v>427.22600000000006</v>
      </c>
      <c r="BI19" s="19">
        <f t="shared" si="16"/>
        <v>397.90999999999997</v>
      </c>
      <c r="BJ19" s="19">
        <f t="shared" si="16"/>
        <v>224.22399999999993</v>
      </c>
      <c r="BK19" s="19">
        <f t="shared" si="16"/>
        <v>103.95499999999998</v>
      </c>
      <c r="BL19" s="19">
        <f t="shared" si="16"/>
        <v>57.326999999999998</v>
      </c>
      <c r="BM19" s="19">
        <f t="shared" si="16"/>
        <v>44.794999999999959</v>
      </c>
      <c r="BN19" s="19">
        <f t="shared" si="16"/>
        <v>21.305999999999983</v>
      </c>
      <c r="BO19" s="19">
        <f t="shared" si="16"/>
        <v>21.130999999999972</v>
      </c>
      <c r="BP19" s="19">
        <f t="shared" si="16"/>
        <v>28.375999999999976</v>
      </c>
      <c r="BQ19" s="19">
        <f t="shared" si="16"/>
        <v>18.978000000000009</v>
      </c>
      <c r="BR19" s="19">
        <f t="shared" si="16"/>
        <v>-1.742999999999995</v>
      </c>
      <c r="BS19" s="19">
        <f t="shared" si="17"/>
        <v>-5.3729999999999905</v>
      </c>
      <c r="BT19" s="19">
        <f t="shared" si="17"/>
        <v>-2.5949999999999989</v>
      </c>
      <c r="BU19" s="19">
        <f t="shared" si="17"/>
        <v>17.001000000000005</v>
      </c>
      <c r="BV19" s="19">
        <f t="shared" si="17"/>
        <v>23.72399999999999</v>
      </c>
      <c r="BW19" s="19">
        <f t="shared" si="17"/>
        <v>16.850999999999999</v>
      </c>
      <c r="BX19" s="19">
        <f t="shared" si="17"/>
        <v>8.2920000000000016</v>
      </c>
      <c r="BY19" s="19">
        <f t="shared" si="17"/>
        <v>6.8289999999999793</v>
      </c>
      <c r="BZ19" s="19">
        <f t="shared" si="17"/>
        <v>6.5480000000000018</v>
      </c>
      <c r="CA19" s="19">
        <f t="shared" si="17"/>
        <v>-2.382000000000005</v>
      </c>
      <c r="CB19" s="19">
        <f t="shared" si="17"/>
        <v>-2.117999999999995</v>
      </c>
      <c r="CC19" s="19">
        <f t="shared" si="17"/>
        <v>0.92199999999999704</v>
      </c>
      <c r="CD19" s="19">
        <f t="shared" si="17"/>
        <v>4.0389999999999873</v>
      </c>
      <c r="CE19" s="19">
        <f t="shared" si="17"/>
        <v>6.5529999999999973</v>
      </c>
      <c r="CF19" s="19">
        <f t="shared" si="17"/>
        <v>2.4020000000000152</v>
      </c>
      <c r="CG19" s="19">
        <f t="shared" si="17"/>
        <v>-0.61599999999998545</v>
      </c>
      <c r="CH19" s="19">
        <f t="shared" si="17"/>
        <v>-1.546999999999997</v>
      </c>
      <c r="CI19" s="19">
        <f t="shared" si="17"/>
        <v>-1.2330000000000041</v>
      </c>
      <c r="CJ19" s="19">
        <f t="shared" si="17"/>
        <v>-1.4160000000000252</v>
      </c>
      <c r="CK19" s="19">
        <f t="shared" si="17"/>
        <v>-1.48599999999999</v>
      </c>
      <c r="CL19" s="19">
        <f t="shared" si="17"/>
        <v>-1.8959999999999866</v>
      </c>
      <c r="CM19" s="19">
        <f t="shared" si="17"/>
        <v>-0.67900000000000205</v>
      </c>
      <c r="CN19" s="19">
        <f t="shared" si="17"/>
        <v>-1.4040000000000248</v>
      </c>
      <c r="CO19" s="19">
        <f t="shared" si="17"/>
        <v>4.6999999999997044E-2</v>
      </c>
      <c r="CP19" s="19">
        <f t="shared" si="17"/>
        <v>-1.2139999999999986</v>
      </c>
      <c r="CQ19" s="19">
        <f t="shared" si="17"/>
        <v>3.9900000000000091</v>
      </c>
      <c r="CR19" s="19">
        <f t="shared" si="17"/>
        <v>6.3029999999999973</v>
      </c>
      <c r="CS19" s="19">
        <f t="shared" si="17"/>
        <v>7.7720000000000198</v>
      </c>
      <c r="CT19" s="19">
        <f t="shared" si="17"/>
        <v>7.632000000000005</v>
      </c>
      <c r="CU19" s="19">
        <f t="shared" si="17"/>
        <v>1.4089999999999918</v>
      </c>
      <c r="CV19" s="19">
        <f t="shared" si="17"/>
        <v>8.4509999999999934</v>
      </c>
      <c r="CW19" s="19">
        <f t="shared" si="17"/>
        <v>6.4850000000000136</v>
      </c>
      <c r="CX19" s="19">
        <f t="shared" si="17"/>
        <v>5.6419999999999959</v>
      </c>
      <c r="CY19" s="19">
        <f t="shared" si="17"/>
        <v>6.953000000000003</v>
      </c>
      <c r="CZ19" s="19">
        <f t="shared" si="17"/>
        <v>8.3100000000000023</v>
      </c>
      <c r="DA19" s="19">
        <f t="shared" si="17"/>
        <v>12.212999999999994</v>
      </c>
      <c r="DB19" s="19">
        <f t="shared" si="17"/>
        <v>20.894000000000005</v>
      </c>
      <c r="DC19" s="19">
        <f t="shared" si="17"/>
        <v>26</v>
      </c>
      <c r="DD19" s="19">
        <f t="shared" si="17"/>
        <v>27.74799999999999</v>
      </c>
      <c r="DE19" s="19">
        <f t="shared" si="17"/>
        <v>28.729000000000013</v>
      </c>
      <c r="DF19" s="19">
        <f t="shared" si="17"/>
        <v>33.171999999999997</v>
      </c>
      <c r="DG19" s="19">
        <f t="shared" si="17"/>
        <v>31.251000000000005</v>
      </c>
      <c r="DH19" s="19">
        <f t="shared" si="17"/>
        <v>17.307999999999993</v>
      </c>
      <c r="DI19" s="19">
        <f t="shared" si="17"/>
        <v>14.739000000000004</v>
      </c>
      <c r="DJ19" s="19">
        <f t="shared" si="17"/>
        <v>14.429000000000002</v>
      </c>
      <c r="DK19" s="19">
        <f t="shared" si="17"/>
        <v>13.049000000000007</v>
      </c>
      <c r="DL19" s="19">
        <f t="shared" si="17"/>
        <v>15.824999999999989</v>
      </c>
      <c r="DM19" s="19">
        <f t="shared" si="17"/>
        <v>14.069999999999993</v>
      </c>
      <c r="DN19" s="19">
        <f t="shared" si="17"/>
        <v>11.13300000000001</v>
      </c>
      <c r="DO19" s="19">
        <f t="shared" si="17"/>
        <v>13.313999999999993</v>
      </c>
      <c r="DP19" s="19">
        <f t="shared" si="17"/>
        <v>12.09899999999999</v>
      </c>
      <c r="DQ19" s="19">
        <f t="shared" si="17"/>
        <v>12.560000000000002</v>
      </c>
      <c r="DR19" s="19">
        <f t="shared" si="17"/>
        <v>11.292000000000002</v>
      </c>
      <c r="DS19" s="19">
        <f t="shared" si="17"/>
        <v>9.8970000000000198</v>
      </c>
      <c r="DT19" s="19">
        <f t="shared" si="17"/>
        <v>9.98599999999999</v>
      </c>
      <c r="DU19" s="19">
        <f t="shared" si="17"/>
        <v>9.1910000000000025</v>
      </c>
      <c r="DV19" s="19">
        <f t="shared" si="17"/>
        <v>8.2469999999999857</v>
      </c>
      <c r="DW19" s="19">
        <f t="shared" si="17"/>
        <v>10.99199999999999</v>
      </c>
      <c r="DX19" s="19">
        <f t="shared" si="17"/>
        <v>8.0249999999999773</v>
      </c>
      <c r="DY19" s="19">
        <f t="shared" si="17"/>
        <v>9.6990000000000123</v>
      </c>
      <c r="DZ19" s="19">
        <f t="shared" si="17"/>
        <v>6.775999999999982</v>
      </c>
      <c r="EA19" s="19">
        <f t="shared" si="17"/>
        <v>10.460000000000008</v>
      </c>
      <c r="EB19" s="19">
        <f t="shared" si="17"/>
        <v>10.355000000000018</v>
      </c>
      <c r="EC19" s="19">
        <f t="shared" si="17"/>
        <v>9.2199999999999989</v>
      </c>
      <c r="ED19" s="19">
        <f t="shared" si="17"/>
        <v>6.4399999999999977</v>
      </c>
      <c r="EE19" s="19">
        <f t="shared" si="18"/>
        <v>5.771000000000015</v>
      </c>
      <c r="EF19" s="19">
        <f t="shared" si="18"/>
        <v>5.7250000000000227</v>
      </c>
      <c r="EG19" s="19">
        <f t="shared" si="18"/>
        <v>5.9380000000000166</v>
      </c>
      <c r="EH19" s="19">
        <f t="shared" si="18"/>
        <v>6.3999999999992951E-2</v>
      </c>
      <c r="EI19" s="19">
        <f t="shared" si="18"/>
        <v>-0.89500000000001023</v>
      </c>
      <c r="EJ19" s="19">
        <f t="shared" si="18"/>
        <v>3.3470000000000084</v>
      </c>
      <c r="EK19" s="19">
        <f t="shared" si="18"/>
        <v>7.5480000000000018</v>
      </c>
      <c r="EL19" s="19">
        <f t="shared" si="18"/>
        <v>12.580000000000013</v>
      </c>
      <c r="EM19" s="19">
        <f t="shared" si="18"/>
        <v>12.240999999999985</v>
      </c>
      <c r="EN19" s="19">
        <f t="shared" si="18"/>
        <v>12.824999999999989</v>
      </c>
      <c r="EO19" s="19">
        <f t="shared" si="18"/>
        <v>13.524000000000001</v>
      </c>
      <c r="EP19" s="19">
        <f t="shared" si="18"/>
        <v>13.104000000000013</v>
      </c>
      <c r="EQ19" s="19">
        <f t="shared" si="18"/>
        <v>10.167000000000002</v>
      </c>
      <c r="ER19" s="19">
        <f t="shared" si="18"/>
        <v>11.206999999999994</v>
      </c>
      <c r="ES19" s="19">
        <f t="shared" si="18"/>
        <v>11.414000000000016</v>
      </c>
      <c r="ET19" s="19">
        <f t="shared" si="18"/>
        <v>10.961999999999989</v>
      </c>
      <c r="EU19" s="19">
        <f t="shared" si="18"/>
        <v>2.4699999999999989</v>
      </c>
      <c r="EV19" s="19">
        <f t="shared" si="18"/>
        <v>2.492999999999995</v>
      </c>
      <c r="EW19" s="19">
        <f t="shared" si="18"/>
        <v>7.8499999999999943</v>
      </c>
      <c r="EX19" s="19">
        <f t="shared" si="18"/>
        <v>2.0790000000000077</v>
      </c>
      <c r="EY19" s="19">
        <f t="shared" si="18"/>
        <v>6.9579999999999984</v>
      </c>
      <c r="EZ19" s="19">
        <f t="shared" si="18"/>
        <v>15.063000000000017</v>
      </c>
      <c r="FA19" s="19">
        <f t="shared" si="18"/>
        <v>15.219999999999999</v>
      </c>
      <c r="FB19" s="19">
        <f t="shared" si="18"/>
        <v>21.888999999999982</v>
      </c>
      <c r="FC19" s="19">
        <f t="shared" si="18"/>
        <v>15.802999999999997</v>
      </c>
      <c r="FD19" s="19">
        <f t="shared" si="18"/>
        <v>16.560000000000002</v>
      </c>
      <c r="FE19" s="19">
        <f t="shared" si="18"/>
        <v>22.13300000000001</v>
      </c>
      <c r="FF19" s="19">
        <f t="shared" si="18"/>
        <v>23.807000000000016</v>
      </c>
      <c r="FG19" s="19">
        <f t="shared" si="18"/>
        <v>24.168000000000006</v>
      </c>
      <c r="FH19" s="19">
        <f t="shared" si="18"/>
        <v>25.044000000000011</v>
      </c>
      <c r="FI19" s="19">
        <f t="shared" si="18"/>
        <v>26.854000000000013</v>
      </c>
      <c r="FJ19" s="19">
        <f t="shared" si="18"/>
        <v>26.574999999999989</v>
      </c>
      <c r="FK19" s="19">
        <f t="shared" si="18"/>
        <v>23.823000000000008</v>
      </c>
      <c r="FL19" s="19">
        <f t="shared" si="18"/>
        <v>24.631</v>
      </c>
      <c r="FM19" s="19">
        <f t="shared" si="18"/>
        <v>19.418000000000006</v>
      </c>
      <c r="FN19" s="19">
        <f t="shared" si="18"/>
        <v>20.658000000000015</v>
      </c>
      <c r="FO19" s="19">
        <f t="shared" si="18"/>
        <v>20.971000000000004</v>
      </c>
      <c r="FP19" s="19">
        <f t="shared" si="18"/>
        <v>25.181000000000012</v>
      </c>
      <c r="FQ19" s="19">
        <f t="shared" si="18"/>
        <v>24.959000000000003</v>
      </c>
      <c r="FR19" s="19">
        <f t="shared" si="18"/>
        <v>24.580000000000013</v>
      </c>
      <c r="FS19" s="19">
        <f t="shared" si="18"/>
        <v>24.941000000000003</v>
      </c>
      <c r="FT19" s="19">
        <f t="shared" si="18"/>
        <v>30.50800000000001</v>
      </c>
      <c r="FU19" s="19">
        <f t="shared" si="18"/>
        <v>31.063000000000017</v>
      </c>
      <c r="FV19" s="19">
        <f t="shared" si="18"/>
        <v>29.963000000000022</v>
      </c>
      <c r="FW19" s="19">
        <f t="shared" si="18"/>
        <v>28.893000000000001</v>
      </c>
      <c r="FX19" s="19">
        <f t="shared" si="18"/>
        <v>39.494</v>
      </c>
      <c r="FY19" s="19">
        <f t="shared" si="18"/>
        <v>39.806999999999988</v>
      </c>
      <c r="FZ19" s="19">
        <f t="shared" si="18"/>
        <v>48.033999999999992</v>
      </c>
      <c r="GA19" s="19">
        <f t="shared" si="18"/>
        <v>49.289999999999992</v>
      </c>
      <c r="GB19" s="19">
        <f t="shared" si="18"/>
        <v>46.984999999999985</v>
      </c>
      <c r="GC19" s="19">
        <f t="shared" si="18"/>
        <v>48.262</v>
      </c>
      <c r="GD19" s="19">
        <f t="shared" si="18"/>
        <v>48.400999999999982</v>
      </c>
      <c r="GE19" s="19">
        <f t="shared" si="18"/>
        <v>50.427000000000021</v>
      </c>
      <c r="GF19" s="19">
        <f t="shared" si="18"/>
        <v>51.717000000000013</v>
      </c>
      <c r="GG19" s="19">
        <f t="shared" si="18"/>
        <v>47.009999999999991</v>
      </c>
      <c r="GH19" s="19">
        <f t="shared" si="18"/>
        <v>40.964999999999975</v>
      </c>
      <c r="GI19" s="19">
        <f t="shared" si="18"/>
        <v>40.556000000000012</v>
      </c>
      <c r="GJ19" s="19">
        <f t="shared" si="18"/>
        <v>39.891999999999996</v>
      </c>
      <c r="GK19" s="19">
        <f t="shared" si="18"/>
        <v>52.372000000000014</v>
      </c>
      <c r="GL19" s="19">
        <f t="shared" si="18"/>
        <v>48.88900000000001</v>
      </c>
      <c r="GM19" s="19">
        <f t="shared" si="18"/>
        <v>42.128999999999991</v>
      </c>
      <c r="GN19" s="19">
        <f t="shared" si="18"/>
        <v>34.212000000000018</v>
      </c>
      <c r="GO19" s="19">
        <f t="shared" si="18"/>
        <v>35.028999999999996</v>
      </c>
      <c r="GP19" s="19">
        <f t="shared" si="18"/>
        <v>31.733000000000004</v>
      </c>
      <c r="GQ19" s="19">
        <f t="shared" si="19"/>
        <v>24.967999999999989</v>
      </c>
      <c r="GR19" s="19">
        <f t="shared" si="19"/>
        <v>27.418000000000006</v>
      </c>
      <c r="GS19" s="19">
        <f t="shared" si="19"/>
        <v>25.320999999999998</v>
      </c>
      <c r="GT19" s="19">
        <f t="shared" si="19"/>
        <v>25.841999999999985</v>
      </c>
      <c r="GU19" s="19">
        <f t="shared" si="19"/>
        <v>26.980999999999995</v>
      </c>
      <c r="GV19" s="19">
        <f t="shared" si="19"/>
        <v>21.248999999999995</v>
      </c>
      <c r="GW19" s="19">
        <f t="shared" si="19"/>
        <v>25.882000000000005</v>
      </c>
      <c r="GX19" s="19">
        <f t="shared" si="19"/>
        <v>21.810000000000002</v>
      </c>
      <c r="GY19" s="19">
        <f t="shared" si="19"/>
        <v>20.525000000000006</v>
      </c>
      <c r="GZ19" s="19">
        <f t="shared" si="19"/>
        <v>25.985000000000014</v>
      </c>
      <c r="HA19" s="19">
        <f t="shared" si="19"/>
        <v>30.218999999999994</v>
      </c>
      <c r="HB19" s="19">
        <f t="shared" si="19"/>
        <v>38.549000000000035</v>
      </c>
      <c r="HC19" s="19">
        <f t="shared" si="19"/>
        <v>38.831000000000017</v>
      </c>
      <c r="HD19" s="19">
        <f t="shared" si="19"/>
        <v>34.876000000000005</v>
      </c>
      <c r="HE19" s="19">
        <f t="shared" si="19"/>
        <v>41.618999999999971</v>
      </c>
      <c r="HF19" s="19">
        <f t="shared" si="19"/>
        <v>40.411999999999978</v>
      </c>
      <c r="HG19" s="19">
        <f t="shared" si="19"/>
        <v>31.787999999999982</v>
      </c>
      <c r="HH19" s="19">
        <f t="shared" si="19"/>
        <v>19.292000000000002</v>
      </c>
      <c r="HI19" s="19">
        <f t="shared" si="19"/>
        <v>35.907999999999987</v>
      </c>
      <c r="HJ19" s="19">
        <f t="shared" si="19"/>
        <v>52.032000000000011</v>
      </c>
      <c r="HK19" s="19">
        <f t="shared" si="19"/>
        <v>64.676999999999992</v>
      </c>
      <c r="HL19" s="19">
        <f t="shared" si="19"/>
        <v>85.115999999999985</v>
      </c>
      <c r="HM19" s="19">
        <f t="shared" si="19"/>
        <v>80.305999999999983</v>
      </c>
      <c r="HN19" s="19">
        <f t="shared" si="19"/>
        <v>87.723000000000013</v>
      </c>
      <c r="HO19" s="19">
        <f t="shared" si="19"/>
        <v>84.91</v>
      </c>
      <c r="HP19" s="19">
        <f t="shared" si="19"/>
        <v>72.404000000000025</v>
      </c>
      <c r="HQ19" s="19">
        <f t="shared" si="19"/>
        <v>55.968999999999994</v>
      </c>
      <c r="HR19" s="19">
        <f t="shared" si="19"/>
        <v>53.994</v>
      </c>
      <c r="HS19" s="19">
        <f t="shared" si="19"/>
        <v>56.533000000000015</v>
      </c>
      <c r="HT19" s="19">
        <f t="shared" si="19"/>
        <v>67.347000000000008</v>
      </c>
      <c r="HU19" s="19">
        <f t="shared" si="19"/>
        <v>75.432999999999993</v>
      </c>
      <c r="HV19" s="19">
        <f t="shared" si="19"/>
        <v>85.782999999999987</v>
      </c>
      <c r="HW19" s="19">
        <f t="shared" si="19"/>
        <v>90.19599999999997</v>
      </c>
      <c r="HX19" s="19">
        <f t="shared" si="19"/>
        <v>87.986999999999995</v>
      </c>
      <c r="HY19" s="19">
        <f t="shared" si="19"/>
        <v>82.633999999999986</v>
      </c>
      <c r="HZ19" s="19">
        <f t="shared" si="19"/>
        <v>81.388000000000005</v>
      </c>
      <c r="IA19" s="19">
        <f t="shared" si="19"/>
        <v>91.478999999999985</v>
      </c>
      <c r="IB19" s="19">
        <f t="shared" si="19"/>
        <v>91.928000000000026</v>
      </c>
      <c r="IC19" s="19">
        <f t="shared" si="19"/>
        <v>89.740000000000009</v>
      </c>
      <c r="ID19" s="19">
        <f t="shared" si="19"/>
        <v>87.854000000000013</v>
      </c>
      <c r="IE19" s="19">
        <f t="shared" si="19"/>
        <v>90.747000000000014</v>
      </c>
      <c r="IF19" s="19">
        <f t="shared" si="19"/>
        <v>78.329999999999984</v>
      </c>
      <c r="IG19" s="19">
        <f t="shared" si="19"/>
        <v>66.675000000000011</v>
      </c>
      <c r="IH19" s="19">
        <f t="shared" si="19"/>
        <v>61.661999999999978</v>
      </c>
      <c r="II19" s="19">
        <f t="shared" si="19"/>
        <v>66.736999999999995</v>
      </c>
      <c r="IJ19" s="19">
        <f t="shared" si="19"/>
        <v>78.320999999999998</v>
      </c>
      <c r="IK19" s="19">
        <f t="shared" si="19"/>
        <v>79.243999999999971</v>
      </c>
      <c r="IL19" s="19">
        <f t="shared" si="19"/>
        <v>84.52000000000001</v>
      </c>
      <c r="IM19" s="19">
        <f t="shared" si="19"/>
        <v>95.795000000000016</v>
      </c>
      <c r="IN19" s="19">
        <f t="shared" si="19"/>
        <v>135.541</v>
      </c>
      <c r="IO19" s="19">
        <f t="shared" si="19"/>
        <v>139.46799999999999</v>
      </c>
      <c r="IP19" s="19">
        <f t="shared" si="19"/>
        <v>141.93500000000003</v>
      </c>
      <c r="IQ19" s="19">
        <f t="shared" si="19"/>
        <v>142.89700000000002</v>
      </c>
      <c r="IR19" s="19">
        <f t="shared" si="19"/>
        <v>136.32899999999998</v>
      </c>
      <c r="IS19" s="19">
        <f t="shared" si="19"/>
        <v>128.36199999999999</v>
      </c>
      <c r="IT19" s="19">
        <f t="shared" si="19"/>
        <v>124.86100000000002</v>
      </c>
      <c r="IU19" s="19">
        <f t="shared" si="19"/>
        <v>122.64299999999997</v>
      </c>
      <c r="IV19" s="19">
        <f t="shared" si="19"/>
        <v>118.96500000000003</v>
      </c>
      <c r="IW19" s="19">
        <f t="shared" si="19"/>
        <v>113.39199999999997</v>
      </c>
      <c r="IX19" s="19">
        <f t="shared" si="19"/>
        <v>111.82300000000001</v>
      </c>
      <c r="IY19" s="19">
        <f t="shared" si="19"/>
        <v>92.265000000000015</v>
      </c>
      <c r="IZ19" s="19">
        <f t="shared" si="19"/>
        <v>92.800999999999988</v>
      </c>
      <c r="JA19" s="19">
        <f t="shared" si="19"/>
        <v>90.699999999999989</v>
      </c>
      <c r="JB19" s="19">
        <f t="shared" si="19"/>
        <v>89.65100000000001</v>
      </c>
      <c r="JC19" s="19">
        <f t="shared" si="20"/>
        <v>95.867999999999995</v>
      </c>
      <c r="JD19" s="19">
        <f t="shared" si="20"/>
        <v>108.78899999999999</v>
      </c>
      <c r="JE19" s="19">
        <f t="shared" si="20"/>
        <v>119.25600000000003</v>
      </c>
      <c r="JF19" s="19">
        <f t="shared" si="20"/>
        <v>117.233</v>
      </c>
      <c r="JG19" s="19">
        <f t="shared" si="20"/>
        <v>115.976</v>
      </c>
      <c r="JH19" s="19">
        <f t="shared" si="20"/>
        <v>121.21600000000001</v>
      </c>
      <c r="JI19" s="19">
        <f t="shared" si="20"/>
        <v>120.626</v>
      </c>
      <c r="JJ19" s="19">
        <f t="shared" si="20"/>
        <v>126.33099999999999</v>
      </c>
      <c r="JK19" s="19">
        <f t="shared" si="20"/>
        <v>125.55400000000003</v>
      </c>
      <c r="JL19" s="19">
        <f t="shared" si="20"/>
        <v>134.43299999999999</v>
      </c>
      <c r="JM19" s="19">
        <f t="shared" si="20"/>
        <v>135.38700000000003</v>
      </c>
      <c r="JN19" s="19">
        <f t="shared" si="20"/>
        <v>140.89500000000004</v>
      </c>
      <c r="JO19" s="19">
        <f t="shared" si="20"/>
        <v>131.98999999999998</v>
      </c>
      <c r="JP19" s="19">
        <f t="shared" si="20"/>
        <v>114.37200000000001</v>
      </c>
      <c r="JQ19" s="19">
        <f t="shared" si="20"/>
        <v>112.828</v>
      </c>
      <c r="JR19" s="19">
        <f t="shared" si="20"/>
        <v>106.38499999999999</v>
      </c>
      <c r="JS19" s="19">
        <f t="shared" si="20"/>
        <v>102.441</v>
      </c>
      <c r="JT19" s="19">
        <f t="shared" si="20"/>
        <v>85.172000000000025</v>
      </c>
      <c r="JU19" s="19">
        <f t="shared" si="20"/>
        <v>78.079999999999984</v>
      </c>
      <c r="JV19" s="19">
        <f t="shared" si="20"/>
        <v>84.034999999999968</v>
      </c>
      <c r="JW19" s="19">
        <f t="shared" si="20"/>
        <v>85.864000000000004</v>
      </c>
      <c r="JX19" s="19">
        <f t="shared" si="20"/>
        <v>66.268000000000001</v>
      </c>
      <c r="JY19" s="19">
        <f t="shared" si="20"/>
        <v>67.795999999999964</v>
      </c>
      <c r="JZ19" s="19">
        <f t="shared" si="20"/>
        <v>63.925000000000011</v>
      </c>
      <c r="KA19" s="19">
        <f t="shared" si="20"/>
        <v>69.117999999999995</v>
      </c>
      <c r="KB19" s="19">
        <f t="shared" si="20"/>
        <v>90.61699999999999</v>
      </c>
      <c r="KC19" s="19">
        <f t="shared" si="20"/>
        <v>94.631999999999977</v>
      </c>
      <c r="KD19" s="19">
        <f t="shared" si="20"/>
        <v>95.86699999999999</v>
      </c>
      <c r="KE19" s="19">
        <f t="shared" si="20"/>
        <v>90.61099999999999</v>
      </c>
      <c r="KF19" s="19">
        <f t="shared" si="20"/>
        <v>91.828999999999979</v>
      </c>
      <c r="KG19" s="19">
        <f t="shared" si="20"/>
        <v>92.161000000000001</v>
      </c>
      <c r="KH19" s="19">
        <f t="shared" si="20"/>
        <v>90.970999999999975</v>
      </c>
      <c r="KI19" s="19">
        <f t="shared" si="20"/>
        <v>89.952999999999975</v>
      </c>
      <c r="KJ19" s="19">
        <f t="shared" si="20"/>
        <v>88.781999999999982</v>
      </c>
      <c r="KK19" s="19">
        <f t="shared" si="20"/>
        <v>90.621000000000009</v>
      </c>
      <c r="KL19" s="19">
        <f t="shared" si="20"/>
        <v>87.794999999999987</v>
      </c>
      <c r="KM19" s="19">
        <f t="shared" si="20"/>
        <v>87.022999999999996</v>
      </c>
      <c r="KN19" s="19">
        <f t="shared" si="20"/>
        <v>85.486000000000018</v>
      </c>
      <c r="KO19" s="19">
        <f t="shared" si="20"/>
        <v>83.415999999999997</v>
      </c>
      <c r="KP19" s="19">
        <f t="shared" si="20"/>
        <v>81.236000000000018</v>
      </c>
      <c r="KQ19" s="19">
        <f t="shared" si="20"/>
        <v>76.209000000000003</v>
      </c>
      <c r="KR19" s="19">
        <f t="shared" si="20"/>
        <v>73.689000000000021</v>
      </c>
      <c r="KS19" s="19">
        <f t="shared" si="20"/>
        <v>72.771999999999991</v>
      </c>
      <c r="KT19" s="19">
        <f t="shared" si="20"/>
        <v>69.213999999999999</v>
      </c>
      <c r="KU19" s="19">
        <f t="shared" si="20"/>
        <v>65.390999999999991</v>
      </c>
      <c r="KV19" s="19">
        <f t="shared" si="20"/>
        <v>76.015000000000015</v>
      </c>
      <c r="KW19" s="19">
        <f t="shared" si="20"/>
        <v>94.608000000000004</v>
      </c>
      <c r="KX19" s="19">
        <f t="shared" si="20"/>
        <v>82.63</v>
      </c>
      <c r="KY19" s="19">
        <f t="shared" si="20"/>
        <v>60.044000000000011</v>
      </c>
      <c r="KZ19" s="19">
        <f t="shared" si="20"/>
        <v>43.162000000000035</v>
      </c>
      <c r="LA19" s="19">
        <f t="shared" si="20"/>
        <v>37.637</v>
      </c>
      <c r="LB19" s="19">
        <f t="shared" si="20"/>
        <v>45.135999999999996</v>
      </c>
      <c r="LC19" s="19">
        <f t="shared" si="20"/>
        <v>59.411000000000001</v>
      </c>
      <c r="LD19" s="19">
        <f t="shared" si="20"/>
        <v>5.9889999999999759</v>
      </c>
      <c r="LE19" s="19">
        <f t="shared" si="20"/>
        <v>4.6550000000000296</v>
      </c>
      <c r="LF19" s="19">
        <f t="shared" si="20"/>
        <v>3.6259999999999764</v>
      </c>
      <c r="LG19" s="19">
        <f t="shared" si="20"/>
        <v>2.6560000000000059</v>
      </c>
      <c r="LH19" s="19">
        <f t="shared" si="20"/>
        <v>1.6449999999999818</v>
      </c>
      <c r="LI19" s="19">
        <f t="shared" si="20"/>
        <v>5.1859999999999786</v>
      </c>
      <c r="LJ19" s="19">
        <f t="shared" si="20"/>
        <v>8.2489999999999668</v>
      </c>
      <c r="LK19" s="19">
        <f t="shared" si="20"/>
        <v>9.5570000000000164</v>
      </c>
      <c r="LL19" s="19">
        <f t="shared" si="20"/>
        <v>7.8919999999999959</v>
      </c>
      <c r="LM19" s="19">
        <f t="shared" si="20"/>
        <v>13.058999999999969</v>
      </c>
      <c r="LN19" s="19">
        <f t="shared" si="20"/>
        <v>14.533999999999992</v>
      </c>
      <c r="LO19" s="19">
        <f t="shared" si="21"/>
        <v>13.458999999999946</v>
      </c>
      <c r="LP19" s="19">
        <f t="shared" si="21"/>
        <v>11.783000000000015</v>
      </c>
      <c r="LQ19" s="19">
        <f t="shared" si="21"/>
        <v>8.8919999999999959</v>
      </c>
      <c r="LR19" s="19">
        <f t="shared" si="21"/>
        <v>8.2139999999999986</v>
      </c>
      <c r="LS19" s="19">
        <f t="shared" si="21"/>
        <v>8.1430000000000291</v>
      </c>
      <c r="LT19" s="19">
        <f t="shared" si="21"/>
        <v>14.77600000000001</v>
      </c>
      <c r="LU19" s="19">
        <f t="shared" si="21"/>
        <v>15.911999999999978</v>
      </c>
      <c r="LV19" s="19">
        <f t="shared" si="21"/>
        <v>15.413999999999987</v>
      </c>
      <c r="LW19" s="19">
        <f t="shared" si="21"/>
        <v>12.81899999999996</v>
      </c>
      <c r="LX19" s="19">
        <f t="shared" si="21"/>
        <v>12.576999999999998</v>
      </c>
      <c r="LY19" s="19">
        <f t="shared" si="21"/>
        <v>12.204000000000008</v>
      </c>
      <c r="LZ19" s="19">
        <f t="shared" si="21"/>
        <v>9.79200000000003</v>
      </c>
      <c r="MA19" s="19">
        <f t="shared" si="21"/>
        <v>6.5760000000000218</v>
      </c>
      <c r="MB19" s="19">
        <f t="shared" si="21"/>
        <v>5.1059999999999945</v>
      </c>
      <c r="MC19" s="19">
        <f t="shared" si="21"/>
        <v>11.265999999999963</v>
      </c>
      <c r="MD19" s="19">
        <f t="shared" si="21"/>
        <v>21.810999999999979</v>
      </c>
      <c r="ME19" s="19">
        <f t="shared" si="21"/>
        <v>23.367999999999995</v>
      </c>
      <c r="MF19" s="19">
        <f t="shared" si="21"/>
        <v>17.74799999999999</v>
      </c>
      <c r="MG19" s="19">
        <f t="shared" si="21"/>
        <v>5.3290000000000077</v>
      </c>
      <c r="MH19" s="19">
        <f t="shared" si="21"/>
        <v>6.2039999999999509</v>
      </c>
      <c r="MI19" s="19">
        <f t="shared" si="21"/>
        <v>15.835000000000036</v>
      </c>
      <c r="MJ19" s="19">
        <f t="shared" si="21"/>
        <v>14.971000000000004</v>
      </c>
      <c r="MK19" s="19">
        <f t="shared" si="21"/>
        <v>17.194000000000017</v>
      </c>
      <c r="ML19" s="19">
        <f t="shared" si="21"/>
        <v>15.324000000000012</v>
      </c>
      <c r="MM19" s="19">
        <f t="shared" si="21"/>
        <v>10.113999999999976</v>
      </c>
      <c r="MN19" s="19">
        <f t="shared" si="21"/>
        <v>-0.10499999999996135</v>
      </c>
      <c r="MO19" s="19">
        <f t="shared" si="21"/>
        <v>-6.2119999999999891</v>
      </c>
      <c r="MP19" s="19">
        <f t="shared" si="21"/>
        <v>-6.3969999999999914</v>
      </c>
      <c r="MQ19" s="19">
        <f t="shared" si="21"/>
        <v>-8.3899999999999864</v>
      </c>
      <c r="MR19" s="19">
        <f t="shared" si="21"/>
        <v>-9.3029999999999973</v>
      </c>
      <c r="MS19" s="19">
        <f t="shared" si="21"/>
        <v>-14.090000000000032</v>
      </c>
      <c r="MT19" s="19">
        <f t="shared" si="21"/>
        <v>-10.81800000000004</v>
      </c>
      <c r="MU19" s="19">
        <f t="shared" si="21"/>
        <v>2.1989999999999554</v>
      </c>
      <c r="MV19" s="19">
        <f t="shared" si="21"/>
        <v>0.47800000000000864</v>
      </c>
      <c r="MW19" s="19">
        <f t="shared" si="21"/>
        <v>7.0620000000000118</v>
      </c>
      <c r="MX19" s="19">
        <f t="shared" si="21"/>
        <v>6.0360000000000014</v>
      </c>
      <c r="MY19" s="19">
        <f t="shared" si="21"/>
        <v>-0.73700000000002319</v>
      </c>
      <c r="MZ19" s="19">
        <f t="shared" si="21"/>
        <v>-1.7649999999999864</v>
      </c>
      <c r="NA19" s="19">
        <f t="shared" si="21"/>
        <v>-6.6280000000000427</v>
      </c>
      <c r="NB19" s="19">
        <f t="shared" si="21"/>
        <v>19.975000000000023</v>
      </c>
      <c r="NC19" s="19">
        <f t="shared" si="21"/>
        <v>28.349999999999966</v>
      </c>
      <c r="ND19" s="19">
        <f t="shared" si="21"/>
        <v>37.347000000000037</v>
      </c>
      <c r="NE19" s="19">
        <f t="shared" si="21"/>
        <v>41.081999999999994</v>
      </c>
      <c r="NF19" s="19">
        <f t="shared" si="21"/>
        <v>20.04200000000003</v>
      </c>
      <c r="NG19" s="19">
        <f t="shared" si="21"/>
        <v>11.416999999999973</v>
      </c>
      <c r="NH19" s="19">
        <f t="shared" si="21"/>
        <v>11.49799999999999</v>
      </c>
      <c r="NI19" s="19">
        <f t="shared" si="21"/>
        <v>12.267999999999972</v>
      </c>
      <c r="NJ19" s="19">
        <f t="shared" si="21"/>
        <v>8.4689999999999941</v>
      </c>
      <c r="NK19" s="19">
        <f t="shared" si="21"/>
        <v>9.8899999999999864</v>
      </c>
      <c r="NL19" s="19">
        <f t="shared" si="21"/>
        <v>3.9990000000000236</v>
      </c>
      <c r="NM19" s="19">
        <f t="shared" si="21"/>
        <v>0.91499999999996362</v>
      </c>
      <c r="NN19" s="19">
        <f t="shared" si="21"/>
        <v>-0.67099999999999227</v>
      </c>
      <c r="NO19" s="19">
        <f t="shared" si="21"/>
        <v>-2.3240000000000123</v>
      </c>
      <c r="NP19" s="19">
        <f t="shared" si="21"/>
        <v>-7.9619999999999891</v>
      </c>
      <c r="NQ19" s="19">
        <f t="shared" si="21"/>
        <v>-5.5079999999999814</v>
      </c>
      <c r="NR19" s="19">
        <f t="shared" si="21"/>
        <v>15.427000000000021</v>
      </c>
      <c r="NS19" s="19">
        <f t="shared" si="21"/>
        <v>35.153999999999996</v>
      </c>
      <c r="NT19" s="19">
        <f t="shared" si="21"/>
        <v>44.057000000000016</v>
      </c>
      <c r="NU19" s="19">
        <f t="shared" si="21"/>
        <v>48.881000000000029</v>
      </c>
      <c r="NV19" s="19">
        <f t="shared" si="21"/>
        <v>56.274000000000001</v>
      </c>
      <c r="NW19" s="19">
        <f t="shared" si="21"/>
        <v>39.338000000000022</v>
      </c>
      <c r="NX19" s="19">
        <f t="shared" si="21"/>
        <v>28.52600000000001</v>
      </c>
      <c r="NY19" s="19">
        <f t="shared" si="21"/>
        <v>22.033000000000015</v>
      </c>
      <c r="NZ19" s="19">
        <f t="shared" si="21"/>
        <v>21.92900000000003</v>
      </c>
      <c r="OA19" s="19">
        <f t="shared" si="22"/>
        <v>16.028999999999996</v>
      </c>
      <c r="OB19" s="19">
        <f t="shared" si="22"/>
        <v>15.078999999999951</v>
      </c>
      <c r="OC19" s="19">
        <f t="shared" si="22"/>
        <v>16.62700000000001</v>
      </c>
      <c r="OD19" s="19">
        <f t="shared" si="22"/>
        <v>52.564000000000021</v>
      </c>
      <c r="OE19" s="19">
        <f t="shared" si="22"/>
        <v>53.562000000000012</v>
      </c>
      <c r="OF19" s="19">
        <f t="shared" si="22"/>
        <v>52.637</v>
      </c>
      <c r="OG19" s="19">
        <f t="shared" si="22"/>
        <v>52.617999999999995</v>
      </c>
      <c r="OH19" s="19">
        <f t="shared" si="22"/>
        <v>78.850999999999999</v>
      </c>
      <c r="OI19" s="19">
        <f t="shared" si="22"/>
        <v>73.797000000000025</v>
      </c>
      <c r="OJ19" s="19">
        <f t="shared" si="22"/>
        <v>70.918999999999983</v>
      </c>
      <c r="OK19" s="19">
        <f t="shared" si="22"/>
        <v>62.408000000000015</v>
      </c>
      <c r="OL19" s="19">
        <f t="shared" si="22"/>
        <v>50.268000000000029</v>
      </c>
      <c r="OM19" s="19">
        <f t="shared" si="22"/>
        <v>39.17300000000003</v>
      </c>
      <c r="ON19" s="19">
        <f t="shared" si="22"/>
        <v>36.078000000000003</v>
      </c>
      <c r="OO19" s="19">
        <f t="shared" si="22"/>
        <v>36.447000000000031</v>
      </c>
      <c r="OP19" s="19">
        <f t="shared" si="22"/>
        <v>32.745999999999981</v>
      </c>
      <c r="OQ19" s="19">
        <f t="shared" si="22"/>
        <v>31.456999999999965</v>
      </c>
      <c r="OR19" s="19">
        <f t="shared" si="22"/>
        <v>30.426999999999992</v>
      </c>
      <c r="OS19" s="19">
        <f t="shared" si="22"/>
        <v>25.914999999999992</v>
      </c>
      <c r="OT19" s="19">
        <f t="shared" si="22"/>
        <v>25.301999999999964</v>
      </c>
      <c r="OU19" s="19">
        <f t="shared" si="22"/>
        <v>26.922000000000025</v>
      </c>
      <c r="OV19" s="19">
        <f t="shared" si="22"/>
        <v>28.954000000000008</v>
      </c>
      <c r="OW19" s="19">
        <f t="shared" si="22"/>
        <v>35.245999999999981</v>
      </c>
      <c r="OX19" s="19">
        <f t="shared" si="22"/>
        <v>40.399000000000001</v>
      </c>
      <c r="OY19" s="19">
        <f t="shared" si="22"/>
        <v>40.760999999999967</v>
      </c>
      <c r="OZ19" s="19">
        <f t="shared" si="22"/>
        <v>45.010999999999996</v>
      </c>
      <c r="PA19" s="19">
        <f t="shared" si="22"/>
        <v>46.733000000000004</v>
      </c>
      <c r="PB19" s="19">
        <f t="shared" si="22"/>
        <v>40.267000000000024</v>
      </c>
      <c r="PC19" s="19">
        <f t="shared" si="22"/>
        <v>15.689999999999998</v>
      </c>
      <c r="PD19" s="19">
        <f t="shared" si="22"/>
        <v>17.307000000000016</v>
      </c>
      <c r="PE19" s="19">
        <f t="shared" si="22"/>
        <v>13.90100000000001</v>
      </c>
      <c r="PF19" s="19">
        <f t="shared" si="22"/>
        <v>14.126999999999981</v>
      </c>
      <c r="PG19" s="19">
        <f t="shared" si="22"/>
        <v>18.300000000000011</v>
      </c>
      <c r="PH19" s="19">
        <f t="shared" si="22"/>
        <v>20.021999999999991</v>
      </c>
      <c r="PI19" s="19">
        <f t="shared" si="22"/>
        <v>18.654000000000025</v>
      </c>
      <c r="PJ19" s="19">
        <f t="shared" si="22"/>
        <v>23.131</v>
      </c>
      <c r="PK19" s="19">
        <f t="shared" si="22"/>
        <v>35.726000000000028</v>
      </c>
      <c r="PL19" s="19">
        <f t="shared" si="22"/>
        <v>34.527999999999992</v>
      </c>
      <c r="PM19" s="19">
        <f t="shared" si="22"/>
        <v>33.998999999999995</v>
      </c>
      <c r="PN19" s="19">
        <f t="shared" si="22"/>
        <v>37.978000000000009</v>
      </c>
      <c r="PO19" s="19">
        <f t="shared" si="22"/>
        <v>36.593999999999994</v>
      </c>
      <c r="PP19" s="19">
        <f t="shared" si="22"/>
        <v>34.611999999999995</v>
      </c>
      <c r="PQ19" s="19">
        <f t="shared" si="22"/>
        <v>35.465000000000003</v>
      </c>
      <c r="PR19" s="19">
        <f t="shared" si="22"/>
        <v>36.390000000000015</v>
      </c>
      <c r="PS19" s="19">
        <f t="shared" si="22"/>
        <v>36.179000000000002</v>
      </c>
      <c r="PT19" s="19">
        <f t="shared" si="22"/>
        <v>36.490000000000009</v>
      </c>
      <c r="PU19" s="19">
        <f t="shared" si="22"/>
        <v>36.696000000000026</v>
      </c>
      <c r="PV19" s="19">
        <f t="shared" si="22"/>
        <v>35.343999999999994</v>
      </c>
      <c r="PW19" s="19">
        <f t="shared" si="22"/>
        <v>33.459000000000003</v>
      </c>
      <c r="PX19" s="19">
        <f t="shared" si="22"/>
        <v>23.87299999999999</v>
      </c>
      <c r="PY19" s="19">
        <f t="shared" si="22"/>
        <v>22.423999999999978</v>
      </c>
      <c r="PZ19" s="19">
        <f t="shared" si="22"/>
        <v>20.308999999999997</v>
      </c>
      <c r="QA19" s="19">
        <f t="shared" si="22"/>
        <v>16.843999999999994</v>
      </c>
      <c r="QB19" s="19">
        <f t="shared" si="22"/>
        <v>16.117999999999995</v>
      </c>
      <c r="QC19" s="19">
        <f t="shared" si="22"/>
        <v>15.035000000000025</v>
      </c>
      <c r="QD19" s="19">
        <f t="shared" si="22"/>
        <v>9.9370000000000118</v>
      </c>
      <c r="QE19" s="19">
        <f t="shared" si="22"/>
        <v>9.8309999999999604</v>
      </c>
      <c r="QF19" s="19">
        <f t="shared" si="22"/>
        <v>8.9669999999999845</v>
      </c>
      <c r="QG19" s="19">
        <f t="shared" si="22"/>
        <v>7.5810000000000173</v>
      </c>
      <c r="QH19" s="19">
        <f t="shared" si="22"/>
        <v>12.954000000000008</v>
      </c>
      <c r="QI19" s="19">
        <f t="shared" si="22"/>
        <v>13.32099999999997</v>
      </c>
      <c r="QJ19" s="19">
        <f t="shared" si="22"/>
        <v>11.488</v>
      </c>
      <c r="QK19" s="19">
        <f t="shared" si="22"/>
        <v>5.9750000000000227</v>
      </c>
      <c r="QL19" s="19">
        <f t="shared" si="22"/>
        <v>5.7259999999999991</v>
      </c>
      <c r="QM19" s="19">
        <f t="shared" si="23"/>
        <v>5.1000000000000227</v>
      </c>
      <c r="QN19" s="19">
        <f t="shared" si="23"/>
        <v>3.5369999999999777</v>
      </c>
      <c r="QO19" s="19">
        <f t="shared" si="23"/>
        <v>4.2150000000000318</v>
      </c>
      <c r="QP19" s="19">
        <f t="shared" si="23"/>
        <v>4.0020000000000095</v>
      </c>
      <c r="QQ19" s="19">
        <f t="shared" si="23"/>
        <v>0.96600000000000819</v>
      </c>
      <c r="QR19" s="19">
        <f t="shared" si="23"/>
        <v>5.4130000000000109</v>
      </c>
      <c r="QS19" s="19">
        <f t="shared" si="23"/>
        <v>6.7069999999999936</v>
      </c>
      <c r="QT19" s="19">
        <f t="shared" si="23"/>
        <v>3.0670000000000073</v>
      </c>
      <c r="QU19" s="19">
        <f t="shared" si="23"/>
        <v>1.4339999999999691</v>
      </c>
      <c r="QV19" s="19">
        <f t="shared" si="23"/>
        <v>32.662000000000035</v>
      </c>
      <c r="QW19" s="19">
        <f t="shared" si="23"/>
        <v>37.858000000000004</v>
      </c>
      <c r="QX19" s="19">
        <f t="shared" si="23"/>
        <v>34.050000000000011</v>
      </c>
      <c r="QY19" s="19">
        <f t="shared" si="23"/>
        <v>17.771999999999991</v>
      </c>
      <c r="QZ19" s="19">
        <f t="shared" si="23"/>
        <v>16.337999999999965</v>
      </c>
      <c r="RA19" s="19">
        <f t="shared" si="23"/>
        <v>4.5590000000000259</v>
      </c>
      <c r="RB19" s="19">
        <f t="shared" si="23"/>
        <v>-38.774000000000001</v>
      </c>
      <c r="RC19" s="19">
        <f t="shared" si="23"/>
        <v>-42.766999999999996</v>
      </c>
      <c r="RD19" s="19">
        <f t="shared" si="23"/>
        <v>-44.436000000000007</v>
      </c>
      <c r="RE19" s="19">
        <f t="shared" si="23"/>
        <v>-43.820000000000022</v>
      </c>
      <c r="RF19" s="19">
        <f t="shared" si="23"/>
        <v>-43.173000000000002</v>
      </c>
      <c r="RG19" s="19">
        <f t="shared" si="23"/>
        <v>-44.119</v>
      </c>
      <c r="RH19" s="19">
        <f t="shared" si="23"/>
        <v>-44.11099999999999</v>
      </c>
      <c r="RI19" s="19">
        <f t="shared" si="23"/>
        <v>-53.361999999999995</v>
      </c>
      <c r="RJ19" s="19">
        <f t="shared" si="23"/>
        <v>-55.731999999999999</v>
      </c>
      <c r="RK19" s="19">
        <f t="shared" si="23"/>
        <v>-58.019000000000005</v>
      </c>
      <c r="RL19" s="19">
        <f t="shared" si="23"/>
        <v>-62.376000000000005</v>
      </c>
      <c r="RM19" s="19">
        <f t="shared" si="23"/>
        <v>-66.649000000000001</v>
      </c>
      <c r="RN19" s="19">
        <f t="shared" si="23"/>
        <v>-67.566000000000031</v>
      </c>
      <c r="RO19" s="19">
        <f t="shared" si="23"/>
        <v>-69.453000000000003</v>
      </c>
      <c r="RP19" s="19">
        <f t="shared" si="23"/>
        <v>-69.37700000000001</v>
      </c>
      <c r="RQ19" s="19">
        <f t="shared" si="23"/>
        <v>-70.09</v>
      </c>
      <c r="RR19" s="19">
        <f t="shared" si="23"/>
        <v>-70.349999999999966</v>
      </c>
      <c r="RS19" s="19">
        <f t="shared" si="23"/>
        <v>-69.712000000000018</v>
      </c>
      <c r="RT19" s="19">
        <f t="shared" si="23"/>
        <v>-70.147999999999996</v>
      </c>
      <c r="RU19" s="19">
        <f t="shared" si="23"/>
        <v>-70.036000000000001</v>
      </c>
      <c r="RV19" s="19">
        <f t="shared" si="23"/>
        <v>-68.599999999999966</v>
      </c>
      <c r="RW19" s="19">
        <f t="shared" si="23"/>
        <v>-67.712999999999994</v>
      </c>
      <c r="RX19" s="19">
        <f t="shared" si="23"/>
        <v>-66.441000000000003</v>
      </c>
      <c r="RY19" s="19">
        <f t="shared" si="23"/>
        <v>-69.541999999999973</v>
      </c>
      <c r="RZ19" s="19">
        <f t="shared" si="23"/>
        <v>-61.915999999999997</v>
      </c>
      <c r="SA19" s="19">
        <f t="shared" si="23"/>
        <v>-60.923999999999978</v>
      </c>
      <c r="SB19" s="19">
        <f t="shared" si="23"/>
        <v>-57.85899999999998</v>
      </c>
      <c r="SC19" s="19">
        <f t="shared" si="23"/>
        <v>-56.924999999999983</v>
      </c>
      <c r="SD19" s="19">
        <f t="shared" si="23"/>
        <v>-57.20999999999998</v>
      </c>
      <c r="SE19" s="19">
        <f t="shared" si="23"/>
        <v>-56.744999999999976</v>
      </c>
      <c r="SF19" s="19">
        <f t="shared" si="23"/>
        <v>-52.181999999999988</v>
      </c>
      <c r="SG19" s="19">
        <f t="shared" si="23"/>
        <v>-52.423999999999978</v>
      </c>
      <c r="SH19" s="19">
        <f t="shared" si="23"/>
        <v>-51.016999999999996</v>
      </c>
      <c r="SI19" s="19">
        <f t="shared" si="23"/>
        <v>-48.024999999999977</v>
      </c>
      <c r="SJ19" s="19">
        <f t="shared" si="23"/>
        <v>-45.474999999999994</v>
      </c>
      <c r="SK19" s="19">
        <f t="shared" si="23"/>
        <v>-48.135999999999996</v>
      </c>
      <c r="SL19" s="19">
        <f t="shared" si="23"/>
        <v>-48.350999999999999</v>
      </c>
      <c r="SM19" s="19">
        <f t="shared" si="23"/>
        <v>-48.525000000000006</v>
      </c>
      <c r="SN19" s="19">
        <f t="shared" si="23"/>
        <v>-43.317999999999984</v>
      </c>
      <c r="SO19" s="19">
        <f t="shared" si="23"/>
        <v>-37.769000000000005</v>
      </c>
      <c r="SP19" s="19">
        <f t="shared" si="23"/>
        <v>-39.043000000000006</v>
      </c>
      <c r="SQ19" s="19">
        <f t="shared" si="23"/>
        <v>-36.295000000000016</v>
      </c>
    </row>
    <row r="20" spans="2:511" x14ac:dyDescent="0.25">
      <c r="B20" s="12" t="str">
        <f>B9</f>
        <v>SOLBBB 5.118 PERP</v>
      </c>
      <c r="C20" s="12" t="str">
        <f t="shared" si="24"/>
        <v>BAYNGR 2 3/8 04/02/75-SOLBBB 5.118 PERP</v>
      </c>
      <c r="F20" s="19">
        <f t="shared" si="25"/>
        <v>15.90100000000001</v>
      </c>
      <c r="G20" s="19">
        <f t="shared" ref="G20:BR20" si="26">G$6-G9</f>
        <v>5.8780000000000143</v>
      </c>
      <c r="H20" s="19">
        <f t="shared" si="26"/>
        <v>-50.52800000000002</v>
      </c>
      <c r="I20" s="19">
        <f t="shared" si="26"/>
        <v>-83.846000000000004</v>
      </c>
      <c r="J20" s="19">
        <f t="shared" si="26"/>
        <v>-117.50900000000001</v>
      </c>
      <c r="K20" s="19">
        <f t="shared" si="26"/>
        <v>-126.28000000000003</v>
      </c>
      <c r="L20" s="19">
        <f t="shared" si="26"/>
        <v>-138.23200000000003</v>
      </c>
      <c r="M20" s="19">
        <f t="shared" si="26"/>
        <v>-143.65400000000002</v>
      </c>
      <c r="N20" s="19">
        <f t="shared" si="26"/>
        <v>-147.30600000000001</v>
      </c>
      <c r="O20" s="19">
        <f t="shared" si="26"/>
        <v>-141.41599999999997</v>
      </c>
      <c r="P20" s="19">
        <f t="shared" si="26"/>
        <v>-167.46800000000002</v>
      </c>
      <c r="Q20" s="19">
        <f t="shared" si="26"/>
        <v>-117.00200000000001</v>
      </c>
      <c r="R20" s="19">
        <f t="shared" si="26"/>
        <v>-110.13499999999999</v>
      </c>
      <c r="S20" s="19">
        <f t="shared" si="26"/>
        <v>-110.72300000000001</v>
      </c>
      <c r="T20" s="19">
        <f t="shared" si="26"/>
        <v>-105.78199999999998</v>
      </c>
      <c r="U20" s="19">
        <f t="shared" si="26"/>
        <v>-90.06800000000004</v>
      </c>
      <c r="V20" s="19">
        <f t="shared" si="26"/>
        <v>-88.337000000000046</v>
      </c>
      <c r="W20" s="19">
        <f t="shared" si="26"/>
        <v>-87.573000000000036</v>
      </c>
      <c r="X20" s="19">
        <f t="shared" si="26"/>
        <v>-68.462999999999965</v>
      </c>
      <c r="Y20" s="19">
        <f t="shared" si="26"/>
        <v>-76.724000000000046</v>
      </c>
      <c r="Z20" s="19">
        <f t="shared" si="26"/>
        <v>-79.44</v>
      </c>
      <c r="AA20" s="19">
        <f t="shared" si="26"/>
        <v>-93.677999999999997</v>
      </c>
      <c r="AB20" s="19">
        <f t="shared" si="26"/>
        <v>-73.169999999999959</v>
      </c>
      <c r="AC20" s="19">
        <f t="shared" si="26"/>
        <v>-74.064999999999998</v>
      </c>
      <c r="AD20" s="19">
        <f t="shared" si="26"/>
        <v>-65.169999999999959</v>
      </c>
      <c r="AE20" s="19">
        <f t="shared" si="26"/>
        <v>-55.387</v>
      </c>
      <c r="AF20" s="19">
        <f t="shared" si="26"/>
        <v>-52.418000000000006</v>
      </c>
      <c r="AG20" s="19">
        <f t="shared" si="26"/>
        <v>-44.651999999999987</v>
      </c>
      <c r="AH20" s="19">
        <f t="shared" si="26"/>
        <v>-46.062999999999988</v>
      </c>
      <c r="AI20" s="19">
        <f t="shared" si="26"/>
        <v>-50.126000000000033</v>
      </c>
      <c r="AJ20" s="19">
        <f t="shared" si="26"/>
        <v>-44.36099999999999</v>
      </c>
      <c r="AK20" s="19">
        <f t="shared" si="26"/>
        <v>-49.70799999999997</v>
      </c>
      <c r="AL20" s="19">
        <f t="shared" si="26"/>
        <v>-52.206000000000017</v>
      </c>
      <c r="AM20" s="19">
        <f t="shared" si="26"/>
        <v>-48.894999999999982</v>
      </c>
      <c r="AN20" s="19">
        <f t="shared" si="26"/>
        <v>-40.809000000000026</v>
      </c>
      <c r="AO20" s="19">
        <f t="shared" si="26"/>
        <v>-42.105999999999995</v>
      </c>
      <c r="AP20" s="19">
        <f t="shared" si="26"/>
        <v>-35.718000000000018</v>
      </c>
      <c r="AQ20" s="19">
        <f t="shared" si="26"/>
        <v>-26.79400000000004</v>
      </c>
      <c r="AR20" s="19">
        <f t="shared" si="26"/>
        <v>-43.942000000000007</v>
      </c>
      <c r="AS20" s="19">
        <f t="shared" si="26"/>
        <v>-42.284999999999968</v>
      </c>
      <c r="AT20" s="19">
        <f t="shared" si="26"/>
        <v>-71.925999999999988</v>
      </c>
      <c r="AU20" s="19">
        <f t="shared" si="26"/>
        <v>-50.90300000000002</v>
      </c>
      <c r="AV20" s="19">
        <f t="shared" si="26"/>
        <v>-21.238999999999976</v>
      </c>
      <c r="AW20" s="19">
        <f t="shared" si="26"/>
        <v>-1.1040000000000418</v>
      </c>
      <c r="AX20" s="19">
        <f t="shared" si="26"/>
        <v>-1.2730000000000246</v>
      </c>
      <c r="AY20" s="19">
        <f t="shared" si="26"/>
        <v>21.852000000000032</v>
      </c>
      <c r="AZ20" s="19">
        <f t="shared" si="26"/>
        <v>42.702999999999975</v>
      </c>
      <c r="BA20" s="19">
        <f t="shared" si="26"/>
        <v>57.948999999999955</v>
      </c>
      <c r="BB20" s="19">
        <f t="shared" si="26"/>
        <v>70.464999999999975</v>
      </c>
      <c r="BC20" s="19">
        <f t="shared" si="26"/>
        <v>113.61100000000005</v>
      </c>
      <c r="BD20" s="19">
        <f t="shared" si="26"/>
        <v>159.16699999999997</v>
      </c>
      <c r="BE20" s="19">
        <f t="shared" si="26"/>
        <v>266.12699999999995</v>
      </c>
      <c r="BF20" s="19">
        <f t="shared" si="26"/>
        <v>291.17999999999995</v>
      </c>
      <c r="BG20" s="19">
        <f t="shared" si="26"/>
        <v>286.01400000000001</v>
      </c>
      <c r="BH20" s="19">
        <f t="shared" si="26"/>
        <v>353.67900000000003</v>
      </c>
      <c r="BI20" s="19">
        <f t="shared" si="26"/>
        <v>337.43199999999996</v>
      </c>
      <c r="BJ20" s="19">
        <f t="shared" si="26"/>
        <v>223.58499999999998</v>
      </c>
      <c r="BK20" s="19">
        <f t="shared" si="26"/>
        <v>122.68</v>
      </c>
      <c r="BL20" s="19">
        <f t="shared" si="26"/>
        <v>103.09100000000001</v>
      </c>
      <c r="BM20" s="19">
        <f t="shared" si="26"/>
        <v>122.85099999999997</v>
      </c>
      <c r="BN20" s="19">
        <f t="shared" si="26"/>
        <v>114.44799999999998</v>
      </c>
      <c r="BO20" s="19">
        <f t="shared" si="26"/>
        <v>114.66799999999998</v>
      </c>
      <c r="BP20" s="19">
        <f t="shared" si="26"/>
        <v>112.48399999999998</v>
      </c>
      <c r="BQ20" s="19">
        <f t="shared" si="26"/>
        <v>103.07</v>
      </c>
      <c r="BR20" s="19">
        <f t="shared" si="26"/>
        <v>80.347000000000008</v>
      </c>
      <c r="BS20" s="19">
        <f t="shared" si="17"/>
        <v>74.01700000000001</v>
      </c>
      <c r="BT20" s="19">
        <f t="shared" si="17"/>
        <v>82.028000000000006</v>
      </c>
      <c r="BU20" s="19">
        <f t="shared" si="17"/>
        <v>97.365000000000009</v>
      </c>
      <c r="BV20" s="19">
        <f t="shared" si="17"/>
        <v>102.72499999999999</v>
      </c>
      <c r="BW20" s="19">
        <f t="shared" si="17"/>
        <v>101.961</v>
      </c>
      <c r="BX20" s="19">
        <f t="shared" si="17"/>
        <v>85.028000000000006</v>
      </c>
      <c r="BY20" s="19">
        <f t="shared" si="17"/>
        <v>90.865999999999985</v>
      </c>
      <c r="BZ20" s="19">
        <f t="shared" si="17"/>
        <v>97.509</v>
      </c>
      <c r="CA20" s="19">
        <f t="shared" si="17"/>
        <v>86.47399999999999</v>
      </c>
      <c r="CB20" s="19">
        <f t="shared" si="17"/>
        <v>88.911999999999992</v>
      </c>
      <c r="CC20" s="19">
        <f t="shared" si="17"/>
        <v>90.827999999999989</v>
      </c>
      <c r="CD20" s="19">
        <f t="shared" si="17"/>
        <v>93.754999999999981</v>
      </c>
      <c r="CE20" s="19">
        <f t="shared" si="17"/>
        <v>95.585999999999999</v>
      </c>
      <c r="CF20" s="19">
        <f t="shared" si="17"/>
        <v>92.698000000000008</v>
      </c>
      <c r="CG20" s="19">
        <f t="shared" si="17"/>
        <v>90.879000000000005</v>
      </c>
      <c r="CH20" s="19">
        <f t="shared" si="17"/>
        <v>87.623000000000005</v>
      </c>
      <c r="CI20" s="19">
        <f t="shared" si="17"/>
        <v>88.506000000000014</v>
      </c>
      <c r="CJ20" s="19">
        <f t="shared" si="17"/>
        <v>92.234999999999985</v>
      </c>
      <c r="CK20" s="19">
        <f t="shared" si="17"/>
        <v>95.13600000000001</v>
      </c>
      <c r="CL20" s="19">
        <f t="shared" si="17"/>
        <v>92.614000000000004</v>
      </c>
      <c r="CM20" s="19">
        <f t="shared" si="17"/>
        <v>91.76700000000001</v>
      </c>
      <c r="CN20" s="19">
        <f t="shared" si="17"/>
        <v>93.09899999999999</v>
      </c>
      <c r="CO20" s="19">
        <f t="shared" si="17"/>
        <v>96.834000000000003</v>
      </c>
      <c r="CP20" s="19">
        <f t="shared" si="17"/>
        <v>96.561000000000007</v>
      </c>
      <c r="CQ20" s="19">
        <f t="shared" si="17"/>
        <v>94.558000000000007</v>
      </c>
      <c r="CR20" s="19">
        <f t="shared" si="17"/>
        <v>90.075000000000003</v>
      </c>
      <c r="CS20" s="19">
        <f t="shared" si="17"/>
        <v>91.839000000000013</v>
      </c>
      <c r="CT20" s="19">
        <f t="shared" si="17"/>
        <v>93.99</v>
      </c>
      <c r="CU20" s="19">
        <f t="shared" si="17"/>
        <v>81.314000000000007</v>
      </c>
      <c r="CV20" s="19">
        <f t="shared" si="17"/>
        <v>88.155999999999992</v>
      </c>
      <c r="CW20" s="19">
        <f t="shared" si="17"/>
        <v>87.302000000000007</v>
      </c>
      <c r="CX20" s="19">
        <f t="shared" si="17"/>
        <v>84.412999999999997</v>
      </c>
      <c r="CY20" s="19">
        <f t="shared" si="17"/>
        <v>84.395999999999987</v>
      </c>
      <c r="CZ20" s="19">
        <f t="shared" si="17"/>
        <v>86.442999999999984</v>
      </c>
      <c r="DA20" s="19">
        <f t="shared" si="17"/>
        <v>93.388000000000005</v>
      </c>
      <c r="DB20" s="19">
        <f t="shared" si="17"/>
        <v>99.27000000000001</v>
      </c>
      <c r="DC20" s="19">
        <f t="shared" si="17"/>
        <v>103.352</v>
      </c>
      <c r="DD20" s="19">
        <f t="shared" si="17"/>
        <v>105.93299999999999</v>
      </c>
      <c r="DE20" s="19">
        <f t="shared" si="17"/>
        <v>108.63</v>
      </c>
      <c r="DF20" s="19">
        <f t="shared" si="17"/>
        <v>113.02199999999999</v>
      </c>
      <c r="DG20" s="19">
        <f t="shared" si="17"/>
        <v>112.379</v>
      </c>
      <c r="DH20" s="19">
        <f t="shared" si="17"/>
        <v>99.552999999999983</v>
      </c>
      <c r="DI20" s="19">
        <f t="shared" si="17"/>
        <v>96.327999999999989</v>
      </c>
      <c r="DJ20" s="19">
        <f t="shared" si="17"/>
        <v>96.287999999999997</v>
      </c>
      <c r="DK20" s="19">
        <f t="shared" si="17"/>
        <v>94.259</v>
      </c>
      <c r="DL20" s="19">
        <f t="shared" si="17"/>
        <v>92.634999999999991</v>
      </c>
      <c r="DM20" s="19">
        <f t="shared" si="17"/>
        <v>91.750999999999991</v>
      </c>
      <c r="DN20" s="19">
        <f t="shared" si="17"/>
        <v>93.746000000000009</v>
      </c>
      <c r="DO20" s="19">
        <f t="shared" si="17"/>
        <v>85.472999999999999</v>
      </c>
      <c r="DP20" s="19">
        <f t="shared" si="17"/>
        <v>88.653999999999996</v>
      </c>
      <c r="DQ20" s="19">
        <f t="shared" si="17"/>
        <v>88.267999999999986</v>
      </c>
      <c r="DR20" s="19">
        <f t="shared" si="17"/>
        <v>88.644000000000005</v>
      </c>
      <c r="DS20" s="19">
        <f t="shared" si="17"/>
        <v>88.846000000000018</v>
      </c>
      <c r="DT20" s="19">
        <f t="shared" si="17"/>
        <v>90.658999999999992</v>
      </c>
      <c r="DU20" s="19">
        <f t="shared" si="17"/>
        <v>90.087999999999994</v>
      </c>
      <c r="DV20" s="19">
        <f t="shared" si="17"/>
        <v>88.701999999999984</v>
      </c>
      <c r="DW20" s="19">
        <f t="shared" si="17"/>
        <v>97.22399999999999</v>
      </c>
      <c r="DX20" s="19">
        <f t="shared" si="17"/>
        <v>95.355999999999995</v>
      </c>
      <c r="DY20" s="19">
        <f t="shared" si="17"/>
        <v>94.307000000000016</v>
      </c>
      <c r="DZ20" s="19">
        <f t="shared" si="17"/>
        <v>95.557999999999993</v>
      </c>
      <c r="EA20" s="19">
        <f t="shared" si="17"/>
        <v>102.64399999999999</v>
      </c>
      <c r="EB20" s="19">
        <f t="shared" si="17"/>
        <v>105.34000000000002</v>
      </c>
      <c r="EC20" s="19">
        <f t="shared" si="17"/>
        <v>109.50799999999998</v>
      </c>
      <c r="ED20" s="19">
        <f t="shared" si="17"/>
        <v>110.55699999999999</v>
      </c>
      <c r="EE20" s="19">
        <f t="shared" si="18"/>
        <v>107.54700000000001</v>
      </c>
      <c r="EF20" s="19">
        <f t="shared" si="18"/>
        <v>109.70900000000002</v>
      </c>
      <c r="EG20" s="19">
        <f t="shared" si="18"/>
        <v>110.21700000000001</v>
      </c>
      <c r="EH20" s="19">
        <f t="shared" si="18"/>
        <v>106.08399999999999</v>
      </c>
      <c r="EI20" s="19">
        <f t="shared" si="18"/>
        <v>104.35999999999999</v>
      </c>
      <c r="EJ20" s="19">
        <f t="shared" si="18"/>
        <v>110.96899999999999</v>
      </c>
      <c r="EK20" s="19">
        <f t="shared" si="18"/>
        <v>117.836</v>
      </c>
      <c r="EL20" s="19">
        <f t="shared" si="18"/>
        <v>122.86000000000001</v>
      </c>
      <c r="EM20" s="19">
        <f t="shared" si="18"/>
        <v>122.614</v>
      </c>
      <c r="EN20" s="19">
        <f t="shared" si="18"/>
        <v>121.11099999999999</v>
      </c>
      <c r="EO20" s="19">
        <f t="shared" si="18"/>
        <v>116.66800000000001</v>
      </c>
      <c r="EP20" s="19">
        <f t="shared" si="18"/>
        <v>118.44900000000001</v>
      </c>
      <c r="EQ20" s="19">
        <f t="shared" si="18"/>
        <v>115.999</v>
      </c>
      <c r="ER20" s="19">
        <f t="shared" si="18"/>
        <v>113.398</v>
      </c>
      <c r="ES20" s="19">
        <f t="shared" si="18"/>
        <v>109.28900000000002</v>
      </c>
      <c r="ET20" s="19">
        <f t="shared" si="18"/>
        <v>108.38300000000001</v>
      </c>
      <c r="EU20" s="19">
        <f t="shared" si="18"/>
        <v>100.09500000000001</v>
      </c>
      <c r="EV20" s="19">
        <f t="shared" si="18"/>
        <v>99.964000000000013</v>
      </c>
      <c r="EW20" s="19">
        <f t="shared" si="18"/>
        <v>104.45700000000001</v>
      </c>
      <c r="EX20" s="19">
        <f t="shared" si="18"/>
        <v>97.345000000000013</v>
      </c>
      <c r="EY20" s="19">
        <f t="shared" si="18"/>
        <v>102.89699999999999</v>
      </c>
      <c r="EZ20" s="19">
        <f t="shared" si="18"/>
        <v>113.93200000000002</v>
      </c>
      <c r="FA20" s="19">
        <f t="shared" si="18"/>
        <v>115.697</v>
      </c>
      <c r="FB20" s="19">
        <f t="shared" si="18"/>
        <v>120.58</v>
      </c>
      <c r="FC20" s="19">
        <f t="shared" si="18"/>
        <v>114.91300000000001</v>
      </c>
      <c r="FD20" s="19">
        <f t="shared" si="18"/>
        <v>115.48399999999999</v>
      </c>
      <c r="FE20" s="19">
        <f t="shared" si="18"/>
        <v>124.328</v>
      </c>
      <c r="FF20" s="19">
        <f t="shared" si="18"/>
        <v>127.22500000000001</v>
      </c>
      <c r="FG20" s="19">
        <f t="shared" si="18"/>
        <v>127.66900000000001</v>
      </c>
      <c r="FH20" s="19">
        <f t="shared" si="18"/>
        <v>129.31700000000001</v>
      </c>
      <c r="FI20" s="19">
        <f t="shared" si="18"/>
        <v>132.56200000000001</v>
      </c>
      <c r="FJ20" s="19">
        <f t="shared" si="18"/>
        <v>134.54</v>
      </c>
      <c r="FK20" s="19">
        <f t="shared" si="18"/>
        <v>133.85700000000003</v>
      </c>
      <c r="FL20" s="19">
        <f t="shared" si="18"/>
        <v>133.72300000000001</v>
      </c>
      <c r="FM20" s="19">
        <f t="shared" si="18"/>
        <v>130.441</v>
      </c>
      <c r="FN20" s="19">
        <f t="shared" si="18"/>
        <v>132.92200000000003</v>
      </c>
      <c r="FO20" s="19">
        <f t="shared" si="18"/>
        <v>133.03800000000001</v>
      </c>
      <c r="FP20" s="19">
        <f t="shared" si="18"/>
        <v>138.07800000000003</v>
      </c>
      <c r="FQ20" s="19">
        <f t="shared" si="18"/>
        <v>139.28199999999998</v>
      </c>
      <c r="FR20" s="19">
        <f t="shared" si="18"/>
        <v>141.75299999999999</v>
      </c>
      <c r="FS20" s="19">
        <f t="shared" si="18"/>
        <v>140.917</v>
      </c>
      <c r="FT20" s="19">
        <f t="shared" si="18"/>
        <v>147.214</v>
      </c>
      <c r="FU20" s="19">
        <f t="shared" si="18"/>
        <v>148.84899999999999</v>
      </c>
      <c r="FV20" s="19">
        <f t="shared" si="18"/>
        <v>143.30200000000002</v>
      </c>
      <c r="FW20" s="19">
        <f t="shared" si="18"/>
        <v>141.84299999999999</v>
      </c>
      <c r="FX20" s="19">
        <f t="shared" si="18"/>
        <v>155.20099999999996</v>
      </c>
      <c r="FY20" s="19">
        <f t="shared" si="18"/>
        <v>157.77699999999999</v>
      </c>
      <c r="FZ20" s="19">
        <f t="shared" si="18"/>
        <v>168.86500000000001</v>
      </c>
      <c r="GA20" s="19">
        <f t="shared" si="18"/>
        <v>169.10199999999998</v>
      </c>
      <c r="GB20" s="19">
        <f t="shared" si="18"/>
        <v>165.67699999999999</v>
      </c>
      <c r="GC20" s="19">
        <f t="shared" si="18"/>
        <v>165.649</v>
      </c>
      <c r="GD20" s="19">
        <f t="shared" si="18"/>
        <v>163.11799999999999</v>
      </c>
      <c r="GE20" s="19">
        <f t="shared" si="18"/>
        <v>168.30799999999999</v>
      </c>
      <c r="GF20" s="19">
        <f t="shared" si="18"/>
        <v>169</v>
      </c>
      <c r="GG20" s="19">
        <f t="shared" si="18"/>
        <v>169.17499999999998</v>
      </c>
      <c r="GH20" s="19">
        <f t="shared" si="18"/>
        <v>162.33299999999997</v>
      </c>
      <c r="GI20" s="19">
        <f t="shared" si="18"/>
        <v>157.346</v>
      </c>
      <c r="GJ20" s="19">
        <f t="shared" si="18"/>
        <v>156.161</v>
      </c>
      <c r="GK20" s="19">
        <f t="shared" si="18"/>
        <v>169.62299999999999</v>
      </c>
      <c r="GL20" s="19">
        <f t="shared" si="18"/>
        <v>170.691</v>
      </c>
      <c r="GM20" s="19">
        <f t="shared" si="18"/>
        <v>161.12599999999998</v>
      </c>
      <c r="GN20" s="19">
        <f t="shared" si="18"/>
        <v>146.56100000000001</v>
      </c>
      <c r="GO20" s="19">
        <f t="shared" si="18"/>
        <v>145.965</v>
      </c>
      <c r="GP20" s="19">
        <f t="shared" si="18"/>
        <v>146.94400000000002</v>
      </c>
      <c r="GQ20" s="19">
        <f t="shared" si="19"/>
        <v>143.52999999999997</v>
      </c>
      <c r="GR20" s="19">
        <f t="shared" si="19"/>
        <v>147.13299999999998</v>
      </c>
      <c r="GS20" s="19">
        <f t="shared" si="19"/>
        <v>147.40800000000002</v>
      </c>
      <c r="GT20" s="19">
        <f t="shared" si="19"/>
        <v>142.983</v>
      </c>
      <c r="GU20" s="19">
        <f t="shared" si="19"/>
        <v>145.08099999999999</v>
      </c>
      <c r="GV20" s="19">
        <f t="shared" si="19"/>
        <v>143.13300000000001</v>
      </c>
      <c r="GW20" s="19">
        <f t="shared" si="19"/>
        <v>150.56600000000003</v>
      </c>
      <c r="GX20" s="19">
        <f t="shared" si="19"/>
        <v>144.54300000000001</v>
      </c>
      <c r="GY20" s="19">
        <f t="shared" si="19"/>
        <v>138.898</v>
      </c>
      <c r="GZ20" s="19">
        <f t="shared" si="19"/>
        <v>143.89800000000002</v>
      </c>
      <c r="HA20" s="19">
        <f t="shared" si="19"/>
        <v>149.565</v>
      </c>
      <c r="HB20" s="19">
        <f t="shared" si="19"/>
        <v>158.46800000000002</v>
      </c>
      <c r="HC20" s="19">
        <f t="shared" si="19"/>
        <v>163.351</v>
      </c>
      <c r="HD20" s="19">
        <f t="shared" si="19"/>
        <v>161.82000000000002</v>
      </c>
      <c r="HE20" s="19">
        <f t="shared" si="19"/>
        <v>161.73099999999999</v>
      </c>
      <c r="HF20" s="19">
        <f t="shared" si="19"/>
        <v>158.68599999999998</v>
      </c>
      <c r="HG20" s="19">
        <f t="shared" si="19"/>
        <v>148.59199999999998</v>
      </c>
      <c r="HH20" s="19">
        <f t="shared" si="19"/>
        <v>138.28899999999999</v>
      </c>
      <c r="HI20" s="19">
        <f t="shared" si="19"/>
        <v>154.37399999999997</v>
      </c>
      <c r="HJ20" s="19">
        <f t="shared" si="19"/>
        <v>171.21600000000001</v>
      </c>
      <c r="HK20" s="19">
        <f t="shared" si="19"/>
        <v>182.11399999999998</v>
      </c>
      <c r="HL20" s="19">
        <f t="shared" si="19"/>
        <v>203.26099999999997</v>
      </c>
      <c r="HM20" s="19">
        <f t="shared" si="19"/>
        <v>195.57</v>
      </c>
      <c r="HN20" s="19">
        <f t="shared" si="19"/>
        <v>199.66200000000001</v>
      </c>
      <c r="HO20" s="19">
        <f t="shared" si="19"/>
        <v>191.66300000000001</v>
      </c>
      <c r="HP20" s="19">
        <f t="shared" si="19"/>
        <v>178.77200000000002</v>
      </c>
      <c r="HQ20" s="19">
        <f t="shared" si="19"/>
        <v>154.97299999999998</v>
      </c>
      <c r="HR20" s="19">
        <f t="shared" si="19"/>
        <v>147.67000000000002</v>
      </c>
      <c r="HS20" s="19">
        <f t="shared" si="19"/>
        <v>147.82800000000003</v>
      </c>
      <c r="HT20" s="19">
        <f t="shared" si="19"/>
        <v>160.75900000000001</v>
      </c>
      <c r="HU20" s="19">
        <f t="shared" si="19"/>
        <v>168.392</v>
      </c>
      <c r="HV20" s="19">
        <f t="shared" si="19"/>
        <v>179.21999999999997</v>
      </c>
      <c r="HW20" s="19">
        <f t="shared" si="19"/>
        <v>181.98699999999997</v>
      </c>
      <c r="HX20" s="19">
        <f t="shared" si="19"/>
        <v>179.52199999999999</v>
      </c>
      <c r="HY20" s="19">
        <f t="shared" si="19"/>
        <v>170.39999999999998</v>
      </c>
      <c r="HZ20" s="19">
        <f t="shared" si="19"/>
        <v>166.43199999999999</v>
      </c>
      <c r="IA20" s="19">
        <f t="shared" si="19"/>
        <v>174.096</v>
      </c>
      <c r="IB20" s="19">
        <f t="shared" si="19"/>
        <v>172.64400000000001</v>
      </c>
      <c r="IC20" s="19">
        <f t="shared" si="19"/>
        <v>167.90900000000002</v>
      </c>
      <c r="ID20" s="19">
        <f t="shared" si="19"/>
        <v>170.251</v>
      </c>
      <c r="IE20" s="19">
        <f t="shared" si="19"/>
        <v>175.32600000000002</v>
      </c>
      <c r="IF20" s="19">
        <f t="shared" si="19"/>
        <v>161.54499999999999</v>
      </c>
      <c r="IG20" s="19">
        <f t="shared" si="19"/>
        <v>152.43</v>
      </c>
      <c r="IH20" s="19">
        <f t="shared" si="19"/>
        <v>149.13</v>
      </c>
      <c r="II20" s="19">
        <f t="shared" si="19"/>
        <v>155.053</v>
      </c>
      <c r="IJ20" s="19">
        <f t="shared" si="19"/>
        <v>170.31900000000002</v>
      </c>
      <c r="IK20" s="19">
        <f t="shared" si="19"/>
        <v>173.40599999999998</v>
      </c>
      <c r="IL20" s="19">
        <f t="shared" si="19"/>
        <v>176.001</v>
      </c>
      <c r="IM20" s="19">
        <f t="shared" si="19"/>
        <v>187.834</v>
      </c>
      <c r="IN20" s="19">
        <f t="shared" si="19"/>
        <v>235.57</v>
      </c>
      <c r="IO20" s="19">
        <f t="shared" si="19"/>
        <v>238.279</v>
      </c>
      <c r="IP20" s="19">
        <f t="shared" si="19"/>
        <v>241.49800000000005</v>
      </c>
      <c r="IQ20" s="19">
        <f t="shared" si="19"/>
        <v>245.17200000000003</v>
      </c>
      <c r="IR20" s="19">
        <f t="shared" si="19"/>
        <v>241.74599999999998</v>
      </c>
      <c r="IS20" s="19">
        <f t="shared" si="19"/>
        <v>235.32</v>
      </c>
      <c r="IT20" s="19">
        <f t="shared" si="19"/>
        <v>237.28500000000003</v>
      </c>
      <c r="IU20" s="19">
        <f t="shared" si="19"/>
        <v>236.86499999999998</v>
      </c>
      <c r="IV20" s="19">
        <f t="shared" si="19"/>
        <v>234.25300000000004</v>
      </c>
      <c r="IW20" s="19">
        <f t="shared" si="19"/>
        <v>229.67999999999998</v>
      </c>
      <c r="IX20" s="19">
        <f t="shared" si="19"/>
        <v>226.161</v>
      </c>
      <c r="IY20" s="19">
        <f t="shared" si="19"/>
        <v>207.14300000000003</v>
      </c>
      <c r="IZ20" s="19">
        <f t="shared" si="19"/>
        <v>211.47399999999999</v>
      </c>
      <c r="JA20" s="19">
        <f t="shared" si="19"/>
        <v>214.95799999999997</v>
      </c>
      <c r="JB20" s="19">
        <f t="shared" si="19"/>
        <v>216.24600000000004</v>
      </c>
      <c r="JC20" s="19">
        <f t="shared" si="20"/>
        <v>221.84700000000001</v>
      </c>
      <c r="JD20" s="19">
        <f t="shared" si="20"/>
        <v>225.29400000000001</v>
      </c>
      <c r="JE20" s="19">
        <f t="shared" si="20"/>
        <v>234.32700000000003</v>
      </c>
      <c r="JF20" s="19">
        <f t="shared" si="20"/>
        <v>235.06200000000001</v>
      </c>
      <c r="JG20" s="19">
        <f t="shared" si="20"/>
        <v>232.41</v>
      </c>
      <c r="JH20" s="19">
        <f t="shared" si="20"/>
        <v>237.00400000000002</v>
      </c>
      <c r="JI20" s="19">
        <f t="shared" si="20"/>
        <v>236.59300000000002</v>
      </c>
      <c r="JJ20" s="19">
        <f t="shared" si="20"/>
        <v>238.73999999999998</v>
      </c>
      <c r="JK20" s="19">
        <f t="shared" si="20"/>
        <v>237.28800000000004</v>
      </c>
      <c r="JL20" s="19">
        <f t="shared" si="20"/>
        <v>247.43</v>
      </c>
      <c r="JM20" s="19">
        <f t="shared" si="20"/>
        <v>246.80400000000003</v>
      </c>
      <c r="JN20" s="19">
        <f t="shared" si="20"/>
        <v>247.78600000000003</v>
      </c>
      <c r="JO20" s="19">
        <f t="shared" si="20"/>
        <v>236.31399999999999</v>
      </c>
      <c r="JP20" s="19">
        <f t="shared" si="20"/>
        <v>217.70300000000003</v>
      </c>
      <c r="JQ20" s="19">
        <f t="shared" si="20"/>
        <v>216.358</v>
      </c>
      <c r="JR20" s="19">
        <f t="shared" si="20"/>
        <v>211.62699999999998</v>
      </c>
      <c r="JS20" s="19">
        <f t="shared" si="20"/>
        <v>206.41299999999998</v>
      </c>
      <c r="JT20" s="19">
        <f t="shared" si="20"/>
        <v>191.29800000000003</v>
      </c>
      <c r="JU20" s="19">
        <f t="shared" si="20"/>
        <v>187.00399999999999</v>
      </c>
      <c r="JV20" s="19">
        <f t="shared" si="20"/>
        <v>195.42499999999995</v>
      </c>
      <c r="JW20" s="19">
        <f t="shared" si="20"/>
        <v>194.59699999999998</v>
      </c>
      <c r="JX20" s="19">
        <f t="shared" si="20"/>
        <v>183.46699999999998</v>
      </c>
      <c r="JY20" s="19">
        <f t="shared" si="20"/>
        <v>181.57299999999998</v>
      </c>
      <c r="JZ20" s="19">
        <f t="shared" si="20"/>
        <v>177.452</v>
      </c>
      <c r="KA20" s="19">
        <f t="shared" si="20"/>
        <v>183.73099999999999</v>
      </c>
      <c r="KB20" s="19">
        <f t="shared" si="20"/>
        <v>206.23899999999998</v>
      </c>
      <c r="KC20" s="19">
        <f t="shared" si="20"/>
        <v>210.22399999999999</v>
      </c>
      <c r="KD20" s="19">
        <f t="shared" si="20"/>
        <v>213.09</v>
      </c>
      <c r="KE20" s="19">
        <f t="shared" si="20"/>
        <v>207.32400000000001</v>
      </c>
      <c r="KF20" s="19">
        <f t="shared" si="20"/>
        <v>209.42599999999999</v>
      </c>
      <c r="KG20" s="19">
        <f t="shared" si="20"/>
        <v>208.07</v>
      </c>
      <c r="KH20" s="19">
        <f t="shared" si="20"/>
        <v>205.52699999999999</v>
      </c>
      <c r="KI20" s="19">
        <f t="shared" si="20"/>
        <v>205.15399999999997</v>
      </c>
      <c r="KJ20" s="19">
        <f t="shared" si="20"/>
        <v>210.51099999999997</v>
      </c>
      <c r="KK20" s="19">
        <f t="shared" si="20"/>
        <v>211.90900000000002</v>
      </c>
      <c r="KL20" s="19">
        <f t="shared" si="20"/>
        <v>207.70399999999998</v>
      </c>
      <c r="KM20" s="19">
        <f t="shared" si="20"/>
        <v>208.929</v>
      </c>
      <c r="KN20" s="19">
        <f t="shared" si="20"/>
        <v>207.21</v>
      </c>
      <c r="KO20" s="19">
        <f t="shared" si="20"/>
        <v>203.82</v>
      </c>
      <c r="KP20" s="19">
        <f t="shared" si="20"/>
        <v>200.94300000000004</v>
      </c>
      <c r="KQ20" s="19">
        <f t="shared" si="20"/>
        <v>196.62100000000001</v>
      </c>
      <c r="KR20" s="19">
        <f t="shared" si="20"/>
        <v>193.39200000000002</v>
      </c>
      <c r="KS20" s="19">
        <f t="shared" si="20"/>
        <v>191.12</v>
      </c>
      <c r="KT20" s="19">
        <f t="shared" si="20"/>
        <v>189.209</v>
      </c>
      <c r="KU20" s="19">
        <f t="shared" si="20"/>
        <v>186.71899999999999</v>
      </c>
      <c r="KV20" s="19">
        <f t="shared" si="20"/>
        <v>195.23400000000001</v>
      </c>
      <c r="KW20" s="19">
        <f t="shared" si="20"/>
        <v>211.399</v>
      </c>
      <c r="KX20" s="19">
        <f t="shared" si="20"/>
        <v>200.98400000000001</v>
      </c>
      <c r="KY20" s="19">
        <f t="shared" si="20"/>
        <v>175.226</v>
      </c>
      <c r="KZ20" s="19">
        <f t="shared" si="20"/>
        <v>157.82900000000001</v>
      </c>
      <c r="LA20" s="19">
        <f t="shared" si="20"/>
        <v>151.81700000000004</v>
      </c>
      <c r="LB20" s="19">
        <f t="shared" si="20"/>
        <v>159.64499999999998</v>
      </c>
      <c r="LC20" s="19">
        <f t="shared" si="20"/>
        <v>175.495</v>
      </c>
      <c r="LD20" s="19">
        <f t="shared" si="20"/>
        <v>122.77399999999997</v>
      </c>
      <c r="LE20" s="19">
        <f t="shared" si="20"/>
        <v>122.76600000000002</v>
      </c>
      <c r="LF20" s="19">
        <f t="shared" si="20"/>
        <v>124.303</v>
      </c>
      <c r="LG20" s="19">
        <f t="shared" si="20"/>
        <v>122.65600000000001</v>
      </c>
      <c r="LH20" s="19">
        <f t="shared" si="20"/>
        <v>119.22199999999998</v>
      </c>
      <c r="LI20" s="19">
        <f t="shared" si="20"/>
        <v>119.64699999999999</v>
      </c>
      <c r="LJ20" s="19">
        <f t="shared" si="20"/>
        <v>122.27499999999998</v>
      </c>
      <c r="LK20" s="19">
        <f t="shared" si="20"/>
        <v>123.83600000000001</v>
      </c>
      <c r="LL20" s="19">
        <f t="shared" si="20"/>
        <v>122.62899999999999</v>
      </c>
      <c r="LM20" s="19">
        <f t="shared" si="20"/>
        <v>123.374</v>
      </c>
      <c r="LN20" s="19">
        <f t="shared" si="20"/>
        <v>122.23799999999997</v>
      </c>
      <c r="LO20" s="19">
        <f t="shared" si="21"/>
        <v>121.56899999999996</v>
      </c>
      <c r="LP20" s="19">
        <f t="shared" si="21"/>
        <v>118.91299999999998</v>
      </c>
      <c r="LQ20" s="19">
        <f t="shared" si="21"/>
        <v>116.17400000000004</v>
      </c>
      <c r="LR20" s="19">
        <f t="shared" si="21"/>
        <v>119.24699999999999</v>
      </c>
      <c r="LS20" s="19">
        <f t="shared" si="21"/>
        <v>122.619</v>
      </c>
      <c r="LT20" s="19">
        <f t="shared" si="21"/>
        <v>128.30800000000002</v>
      </c>
      <c r="LU20" s="19">
        <f t="shared" si="21"/>
        <v>129.49699999999999</v>
      </c>
      <c r="LV20" s="19">
        <f t="shared" si="21"/>
        <v>129.98899999999998</v>
      </c>
      <c r="LW20" s="19">
        <f t="shared" si="21"/>
        <v>128.59599999999998</v>
      </c>
      <c r="LX20" s="19">
        <f t="shared" si="21"/>
        <v>130.75300000000001</v>
      </c>
      <c r="LY20" s="19">
        <f t="shared" si="21"/>
        <v>132.82</v>
      </c>
      <c r="LZ20" s="19">
        <f t="shared" si="21"/>
        <v>132.02900000000002</v>
      </c>
      <c r="MA20" s="19">
        <f t="shared" si="21"/>
        <v>130.27200000000002</v>
      </c>
      <c r="MB20" s="19">
        <f t="shared" si="21"/>
        <v>126.58399999999997</v>
      </c>
      <c r="MC20" s="19">
        <f t="shared" si="21"/>
        <v>133.91299999999998</v>
      </c>
      <c r="MD20" s="19">
        <f t="shared" si="21"/>
        <v>143.85399999999998</v>
      </c>
      <c r="ME20" s="19">
        <f t="shared" si="21"/>
        <v>147.80699999999999</v>
      </c>
      <c r="MF20" s="19">
        <f t="shared" si="21"/>
        <v>142.589</v>
      </c>
      <c r="MG20" s="19">
        <f t="shared" si="21"/>
        <v>125.63800000000001</v>
      </c>
      <c r="MH20" s="19">
        <f t="shared" si="21"/>
        <v>122.53999999999996</v>
      </c>
      <c r="MI20" s="19">
        <f t="shared" si="21"/>
        <v>129.66600000000003</v>
      </c>
      <c r="MJ20" s="19">
        <f t="shared" si="21"/>
        <v>130.96700000000001</v>
      </c>
      <c r="MK20" s="19">
        <f t="shared" si="21"/>
        <v>135.75099999999998</v>
      </c>
      <c r="ML20" s="19">
        <f t="shared" si="21"/>
        <v>126.274</v>
      </c>
      <c r="MM20" s="19">
        <f t="shared" si="21"/>
        <v>117.06200000000001</v>
      </c>
      <c r="MN20" s="19">
        <f t="shared" si="21"/>
        <v>105.23200000000003</v>
      </c>
      <c r="MO20" s="19">
        <f t="shared" si="21"/>
        <v>100.536</v>
      </c>
      <c r="MP20" s="19">
        <f t="shared" si="21"/>
        <v>100.74199999999999</v>
      </c>
      <c r="MQ20" s="19">
        <f t="shared" si="21"/>
        <v>95.850999999999999</v>
      </c>
      <c r="MR20" s="19">
        <f t="shared" si="21"/>
        <v>96.156000000000006</v>
      </c>
      <c r="MS20" s="19">
        <f t="shared" si="21"/>
        <v>97.043999999999983</v>
      </c>
      <c r="MT20" s="19">
        <f t="shared" si="21"/>
        <v>101.34699999999998</v>
      </c>
      <c r="MU20" s="19">
        <f t="shared" si="21"/>
        <v>109.31299999999996</v>
      </c>
      <c r="MV20" s="19">
        <f t="shared" si="21"/>
        <v>107.23400000000001</v>
      </c>
      <c r="MW20" s="19">
        <f t="shared" si="21"/>
        <v>107.19800000000004</v>
      </c>
      <c r="MX20" s="19">
        <f t="shared" si="21"/>
        <v>107.20600000000002</v>
      </c>
      <c r="MY20" s="19">
        <f t="shared" si="21"/>
        <v>102.125</v>
      </c>
      <c r="MZ20" s="19">
        <f t="shared" si="21"/>
        <v>96.16100000000003</v>
      </c>
      <c r="NA20" s="19">
        <f t="shared" si="21"/>
        <v>91.698999999999984</v>
      </c>
      <c r="NB20" s="19">
        <f t="shared" si="21"/>
        <v>108.13</v>
      </c>
      <c r="NC20" s="19">
        <f t="shared" si="21"/>
        <v>112.786</v>
      </c>
      <c r="ND20" s="19">
        <f t="shared" si="21"/>
        <v>121.14400000000001</v>
      </c>
      <c r="NE20" s="19">
        <f t="shared" si="21"/>
        <v>125.87099999999998</v>
      </c>
      <c r="NF20" s="19">
        <f t="shared" si="21"/>
        <v>107.565</v>
      </c>
      <c r="NG20" s="19">
        <f t="shared" si="21"/>
        <v>97.257000000000005</v>
      </c>
      <c r="NH20" s="19">
        <f t="shared" si="21"/>
        <v>95.507000000000005</v>
      </c>
      <c r="NI20" s="19">
        <f t="shared" si="21"/>
        <v>94.668999999999983</v>
      </c>
      <c r="NJ20" s="19">
        <f t="shared" si="21"/>
        <v>92.08499999999998</v>
      </c>
      <c r="NK20" s="19">
        <f t="shared" si="21"/>
        <v>93.204000000000008</v>
      </c>
      <c r="NL20" s="19">
        <f t="shared" si="21"/>
        <v>89.617999999999995</v>
      </c>
      <c r="NM20" s="19">
        <f t="shared" si="21"/>
        <v>87.170000000000016</v>
      </c>
      <c r="NN20" s="19">
        <f t="shared" si="21"/>
        <v>85.688999999999965</v>
      </c>
      <c r="NO20" s="19">
        <f t="shared" si="21"/>
        <v>85.391999999999996</v>
      </c>
      <c r="NP20" s="19">
        <f t="shared" si="21"/>
        <v>81.552999999999997</v>
      </c>
      <c r="NQ20" s="19">
        <f t="shared" si="21"/>
        <v>83.415999999999997</v>
      </c>
      <c r="NR20" s="19">
        <f t="shared" si="21"/>
        <v>101.48000000000002</v>
      </c>
      <c r="NS20" s="19">
        <f t="shared" si="21"/>
        <v>119.55399999999997</v>
      </c>
      <c r="NT20" s="19">
        <f t="shared" si="21"/>
        <v>127.06400000000002</v>
      </c>
      <c r="NU20" s="19">
        <f t="shared" si="21"/>
        <v>131.00800000000004</v>
      </c>
      <c r="NV20" s="19">
        <f t="shared" si="21"/>
        <v>141.52800000000002</v>
      </c>
      <c r="NW20" s="19">
        <f t="shared" si="21"/>
        <v>125.166</v>
      </c>
      <c r="NX20" s="19">
        <f t="shared" si="21"/>
        <v>115.98400000000004</v>
      </c>
      <c r="NY20" s="19">
        <f t="shared" si="21"/>
        <v>108.303</v>
      </c>
      <c r="NZ20" s="19">
        <f t="shared" si="21"/>
        <v>108.34000000000003</v>
      </c>
      <c r="OA20" s="19">
        <f t="shared" si="22"/>
        <v>104.18399999999997</v>
      </c>
      <c r="OB20" s="19">
        <f t="shared" si="22"/>
        <v>102.58499999999998</v>
      </c>
      <c r="OC20" s="19">
        <f t="shared" si="22"/>
        <v>103.73899999999998</v>
      </c>
      <c r="OD20" s="19">
        <f t="shared" si="22"/>
        <v>144.10599999999999</v>
      </c>
      <c r="OE20" s="19">
        <f t="shared" si="22"/>
        <v>146.09900000000002</v>
      </c>
      <c r="OF20" s="19">
        <f t="shared" si="22"/>
        <v>145.25799999999998</v>
      </c>
      <c r="OG20" s="19">
        <f t="shared" si="22"/>
        <v>141.994</v>
      </c>
      <c r="OH20" s="19">
        <f t="shared" si="22"/>
        <v>167.34800000000001</v>
      </c>
      <c r="OI20" s="19">
        <f t="shared" si="22"/>
        <v>170.81100000000001</v>
      </c>
      <c r="OJ20" s="19">
        <f t="shared" si="22"/>
        <v>169.43299999999999</v>
      </c>
      <c r="OK20" s="19">
        <f t="shared" si="22"/>
        <v>162.036</v>
      </c>
      <c r="OL20" s="19">
        <f t="shared" si="22"/>
        <v>147.48800000000003</v>
      </c>
      <c r="OM20" s="19">
        <f t="shared" si="22"/>
        <v>134.86600000000001</v>
      </c>
      <c r="ON20" s="19">
        <f t="shared" si="22"/>
        <v>130.96100000000001</v>
      </c>
      <c r="OO20" s="19">
        <f t="shared" si="22"/>
        <v>131.17400000000004</v>
      </c>
      <c r="OP20" s="19">
        <f t="shared" si="22"/>
        <v>127.51199999999997</v>
      </c>
      <c r="OQ20" s="19">
        <f t="shared" si="22"/>
        <v>124.72899999999998</v>
      </c>
      <c r="OR20" s="19">
        <f t="shared" si="22"/>
        <v>123.01399999999998</v>
      </c>
      <c r="OS20" s="19">
        <f t="shared" si="22"/>
        <v>118.18299999999999</v>
      </c>
      <c r="OT20" s="19">
        <f t="shared" si="22"/>
        <v>116.69399999999999</v>
      </c>
      <c r="OU20" s="19">
        <f t="shared" si="22"/>
        <v>118.94200000000004</v>
      </c>
      <c r="OV20" s="19">
        <f t="shared" si="22"/>
        <v>123.53700000000001</v>
      </c>
      <c r="OW20" s="19">
        <f t="shared" si="22"/>
        <v>125.78699999999998</v>
      </c>
      <c r="OX20" s="19">
        <f t="shared" si="22"/>
        <v>129.32300000000001</v>
      </c>
      <c r="OY20" s="19">
        <f t="shared" si="22"/>
        <v>131.51199999999997</v>
      </c>
      <c r="OZ20" s="19">
        <f t="shared" si="22"/>
        <v>142.68099999999998</v>
      </c>
      <c r="PA20" s="19">
        <f t="shared" si="22"/>
        <v>146.57900000000001</v>
      </c>
      <c r="PB20" s="19">
        <f t="shared" si="22"/>
        <v>141.61000000000001</v>
      </c>
      <c r="PC20" s="19">
        <f t="shared" si="22"/>
        <v>118.18100000000001</v>
      </c>
      <c r="PD20" s="19">
        <f t="shared" si="22"/>
        <v>118.50500000000002</v>
      </c>
      <c r="PE20" s="19">
        <f t="shared" si="22"/>
        <v>118.75200000000001</v>
      </c>
      <c r="PF20" s="19">
        <f t="shared" si="22"/>
        <v>117.923</v>
      </c>
      <c r="PG20" s="19">
        <f t="shared" si="22"/>
        <v>121.827</v>
      </c>
      <c r="PH20" s="19">
        <f t="shared" si="22"/>
        <v>121.553</v>
      </c>
      <c r="PI20" s="19">
        <f t="shared" si="22"/>
        <v>121.41600000000003</v>
      </c>
      <c r="PJ20" s="19">
        <f t="shared" si="22"/>
        <v>126.16200000000001</v>
      </c>
      <c r="PK20" s="19">
        <f t="shared" si="22"/>
        <v>137.85700000000003</v>
      </c>
      <c r="PL20" s="19">
        <f t="shared" si="22"/>
        <v>136.351</v>
      </c>
      <c r="PM20" s="19">
        <f t="shared" si="22"/>
        <v>137.07400000000001</v>
      </c>
      <c r="PN20" s="19">
        <f t="shared" si="22"/>
        <v>137.11099999999999</v>
      </c>
      <c r="PO20" s="19">
        <f t="shared" si="22"/>
        <v>136.70600000000002</v>
      </c>
      <c r="PP20" s="19">
        <f t="shared" si="22"/>
        <v>134.94499999999999</v>
      </c>
      <c r="PQ20" s="19">
        <f t="shared" si="22"/>
        <v>136.501</v>
      </c>
      <c r="PR20" s="19">
        <f t="shared" si="22"/>
        <v>135.15300000000002</v>
      </c>
      <c r="PS20" s="19">
        <f t="shared" si="22"/>
        <v>134.30200000000002</v>
      </c>
      <c r="PT20" s="19">
        <f t="shared" si="22"/>
        <v>133.55600000000001</v>
      </c>
      <c r="PU20" s="19">
        <f t="shared" si="22"/>
        <v>132.55600000000001</v>
      </c>
      <c r="PV20" s="19">
        <f t="shared" si="22"/>
        <v>131.87299999999999</v>
      </c>
      <c r="PW20" s="19">
        <f t="shared" si="22"/>
        <v>129.76600000000002</v>
      </c>
      <c r="PX20" s="19">
        <f t="shared" si="22"/>
        <v>120.559</v>
      </c>
      <c r="PY20" s="19">
        <f t="shared" si="22"/>
        <v>117.94499999999999</v>
      </c>
      <c r="PZ20" s="19">
        <f t="shared" si="22"/>
        <v>113.506</v>
      </c>
      <c r="QA20" s="19">
        <f t="shared" si="22"/>
        <v>109.08700000000002</v>
      </c>
      <c r="QB20" s="19">
        <f t="shared" si="22"/>
        <v>107.53699999999998</v>
      </c>
      <c r="QC20" s="19">
        <f t="shared" si="22"/>
        <v>107.20500000000001</v>
      </c>
      <c r="QD20" s="19">
        <f t="shared" si="22"/>
        <v>102.79200000000003</v>
      </c>
      <c r="QE20" s="19">
        <f t="shared" si="22"/>
        <v>103.19399999999999</v>
      </c>
      <c r="QF20" s="19">
        <f t="shared" si="22"/>
        <v>99.899999999999977</v>
      </c>
      <c r="QG20" s="19">
        <f t="shared" si="22"/>
        <v>96.231999999999999</v>
      </c>
      <c r="QH20" s="19">
        <f t="shared" si="22"/>
        <v>101.43300000000002</v>
      </c>
      <c r="QI20" s="19">
        <f t="shared" si="22"/>
        <v>101.11399999999998</v>
      </c>
      <c r="QJ20" s="19">
        <f t="shared" si="22"/>
        <v>98.238000000000028</v>
      </c>
      <c r="QK20" s="19">
        <f t="shared" si="22"/>
        <v>91.961000000000013</v>
      </c>
      <c r="QL20" s="19">
        <f t="shared" si="22"/>
        <v>93.302000000000021</v>
      </c>
      <c r="QM20" s="19">
        <f t="shared" si="23"/>
        <v>92.735000000000014</v>
      </c>
      <c r="QN20" s="19">
        <f t="shared" si="23"/>
        <v>89.235999999999962</v>
      </c>
      <c r="QO20" s="19">
        <f t="shared" si="23"/>
        <v>89.417000000000002</v>
      </c>
      <c r="QP20" s="19">
        <f t="shared" si="23"/>
        <v>90.456000000000017</v>
      </c>
      <c r="QQ20" s="19">
        <f t="shared" si="23"/>
        <v>88.690000000000026</v>
      </c>
      <c r="QR20" s="19">
        <f t="shared" si="23"/>
        <v>91.622000000000014</v>
      </c>
      <c r="QS20" s="19">
        <f t="shared" si="23"/>
        <v>92.78</v>
      </c>
      <c r="QT20" s="19">
        <f t="shared" si="23"/>
        <v>89.169999999999987</v>
      </c>
      <c r="QU20" s="19">
        <f t="shared" si="23"/>
        <v>85.824999999999989</v>
      </c>
      <c r="QV20" s="19">
        <f t="shared" si="23"/>
        <v>115.96100000000001</v>
      </c>
      <c r="QW20" s="19">
        <f t="shared" si="23"/>
        <v>121.21900000000002</v>
      </c>
      <c r="QX20" s="19">
        <f t="shared" si="23"/>
        <v>116.86500000000001</v>
      </c>
      <c r="QY20" s="19">
        <f t="shared" si="23"/>
        <v>101.37800000000001</v>
      </c>
      <c r="QZ20" s="19">
        <f t="shared" si="23"/>
        <v>101.92599999999999</v>
      </c>
      <c r="RA20" s="19">
        <f t="shared" si="23"/>
        <v>90.639999999999986</v>
      </c>
      <c r="RB20" s="19">
        <f t="shared" si="23"/>
        <v>47.54000000000002</v>
      </c>
      <c r="RC20" s="19">
        <f t="shared" si="23"/>
        <v>43.628999999999991</v>
      </c>
      <c r="RD20" s="19">
        <f t="shared" si="23"/>
        <v>41.558999999999997</v>
      </c>
      <c r="RE20" s="19">
        <f t="shared" si="23"/>
        <v>41.201999999999998</v>
      </c>
      <c r="RF20" s="19">
        <f t="shared" si="23"/>
        <v>42.703000000000003</v>
      </c>
      <c r="RG20" s="19">
        <f t="shared" si="23"/>
        <v>41.230999999999995</v>
      </c>
      <c r="RH20" s="19">
        <f t="shared" si="23"/>
        <v>40.997000000000014</v>
      </c>
      <c r="RI20" s="19">
        <f t="shared" si="23"/>
        <v>29.135999999999996</v>
      </c>
      <c r="RJ20" s="19">
        <f t="shared" si="23"/>
        <v>27.247000000000014</v>
      </c>
      <c r="RK20" s="19">
        <f t="shared" si="23"/>
        <v>22.816000000000003</v>
      </c>
      <c r="RL20" s="19">
        <f t="shared" si="23"/>
        <v>22.492999999999995</v>
      </c>
      <c r="RM20" s="19">
        <f t="shared" si="23"/>
        <v>15.836000000000013</v>
      </c>
      <c r="RN20" s="19">
        <f t="shared" si="23"/>
        <v>11.713999999999999</v>
      </c>
      <c r="RO20" s="19">
        <f t="shared" si="23"/>
        <v>9.4850000000000136</v>
      </c>
      <c r="RP20" s="19">
        <f t="shared" si="23"/>
        <v>7.3340000000000032</v>
      </c>
      <c r="RQ20" s="19">
        <f t="shared" si="23"/>
        <v>8.4519999999999982</v>
      </c>
      <c r="RR20" s="19">
        <f t="shared" si="23"/>
        <v>6.5910000000000082</v>
      </c>
      <c r="RS20" s="19">
        <f t="shared" si="23"/>
        <v>6.3729999999999905</v>
      </c>
      <c r="RT20" s="19">
        <f t="shared" si="23"/>
        <v>5.1659999999999968</v>
      </c>
      <c r="RU20" s="19">
        <f t="shared" si="23"/>
        <v>3.3260000000000218</v>
      </c>
      <c r="RV20" s="19">
        <f t="shared" si="23"/>
        <v>4.4500000000000171</v>
      </c>
      <c r="RW20" s="19">
        <f t="shared" si="23"/>
        <v>4.6839999999999975</v>
      </c>
      <c r="RX20" s="19">
        <f t="shared" si="23"/>
        <v>3.3870000000000005</v>
      </c>
      <c r="RY20" s="19">
        <f t="shared" si="23"/>
        <v>1.1829999999999927</v>
      </c>
      <c r="RZ20" s="19">
        <f t="shared" si="23"/>
        <v>7.1999999999999886</v>
      </c>
      <c r="SA20" s="19">
        <f t="shared" si="23"/>
        <v>10.02000000000001</v>
      </c>
      <c r="SB20" s="19">
        <f t="shared" si="23"/>
        <v>11.030000000000001</v>
      </c>
      <c r="SC20" s="19">
        <f t="shared" si="23"/>
        <v>15.895999999999987</v>
      </c>
      <c r="SD20" s="19">
        <f t="shared" si="23"/>
        <v>16.004000000000019</v>
      </c>
      <c r="SE20" s="19">
        <f t="shared" si="23"/>
        <v>15.955999999999989</v>
      </c>
      <c r="SF20" s="19">
        <f t="shared" si="23"/>
        <v>21.441000000000003</v>
      </c>
      <c r="SG20" s="19">
        <f t="shared" si="23"/>
        <v>18.170999999999992</v>
      </c>
      <c r="SH20" s="19">
        <f t="shared" si="23"/>
        <v>21.539000000000016</v>
      </c>
      <c r="SI20" s="19">
        <f t="shared" si="23"/>
        <v>27.481999999999999</v>
      </c>
      <c r="SJ20" s="19">
        <f t="shared" si="23"/>
        <v>28.106999999999999</v>
      </c>
      <c r="SK20" s="19">
        <f t="shared" si="23"/>
        <v>25.133999999999986</v>
      </c>
      <c r="SL20" s="19">
        <f t="shared" si="23"/>
        <v>22.853000000000009</v>
      </c>
      <c r="SM20" s="19">
        <f t="shared" si="23"/>
        <v>21.401999999999987</v>
      </c>
      <c r="SN20" s="19">
        <f t="shared" si="23"/>
        <v>27.170999999999992</v>
      </c>
      <c r="SO20" s="19">
        <f t="shared" si="23"/>
        <v>30.569999999999993</v>
      </c>
      <c r="SP20" s="19">
        <f t="shared" si="23"/>
        <v>30.209000000000003</v>
      </c>
      <c r="SQ20" s="19">
        <f t="shared" si="23"/>
        <v>31.349999999999994</v>
      </c>
    </row>
    <row r="57" spans="17:17" x14ac:dyDescent="0.25">
      <c r="Q57" s="12" t="s">
        <v>1095</v>
      </c>
    </row>
    <row r="58" spans="17:17" x14ac:dyDescent="0.25">
      <c r="Q58" s="12" t="s">
        <v>1096</v>
      </c>
    </row>
  </sheetData>
  <dataValidations count="1">
    <dataValidation type="list" allowBlank="1" showInputMessage="1" showErrorMessage="1" sqref="B12:B13" xr:uid="{AABDFCDE-EB37-4D85-97E8-26EC3613976B}">
      <formula1>$B$6:$B$10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7B5391-319D-4D22-B394-8ADBF17E7886}">
          <x14:formula1>
            <xm:f>bbgWrksht!$I:$I</xm:f>
          </x14:formula1>
          <xm:sqref>B3</xm:sqref>
        </x14:dataValidation>
        <x14:dataValidation type="list" allowBlank="1" showInputMessage="1" showErrorMessage="1" xr:uid="{BFFF5850-3B70-4C0B-9DFF-1A6DBF5355EF}">
          <x14:formula1>
            <xm:f>bbgWrksht!$F:$F</xm:f>
          </x14:formula1>
          <xm:sqref>B6:B9</xm:sqref>
        </x14:dataValidation>
        <x14:dataValidation type="list" allowBlank="1" showInputMessage="1" showErrorMessage="1" xr:uid="{2E7EA0C8-74CD-4D7E-B013-6920C012522E}">
          <x14:formula1>
            <xm:f>_xlfn.ANCHORARRAY(bbgWrksht!$B$10)</xm:f>
          </x14:formula1>
          <xm:sqref>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6977-7C24-4ACF-BA78-AAC9D108842B}">
  <dimension ref="B4:SU540"/>
  <sheetViews>
    <sheetView workbookViewId="0">
      <selection activeCell="B23" sqref="B23"/>
    </sheetView>
  </sheetViews>
  <sheetFormatPr defaultRowHeight="10.5" x14ac:dyDescent="0.25"/>
  <cols>
    <col min="1" max="1" width="8.7265625" style="2"/>
    <col min="2" max="2" width="22.90625" style="2" bestFit="1" customWidth="1"/>
    <col min="3" max="3" width="9" style="2" bestFit="1" customWidth="1"/>
    <col min="4" max="16384" width="8.7265625" style="2"/>
  </cols>
  <sheetData>
    <row r="4" spans="2:515" x14ac:dyDescent="0.25">
      <c r="B4" s="2" t="s">
        <v>751</v>
      </c>
    </row>
    <row r="5" spans="2:515" x14ac:dyDescent="0.25">
      <c r="B5" s="2" t="s">
        <v>745</v>
      </c>
    </row>
    <row r="7" spans="2:515" x14ac:dyDescent="0.25">
      <c r="B7" s="2" t="s">
        <v>894</v>
      </c>
      <c r="C7" s="2" t="s">
        <v>1086</v>
      </c>
      <c r="D7" s="2" t="s">
        <v>765</v>
      </c>
      <c r="F7" s="18">
        <f>_xll.BDH(D7,"px_last",C15,C16,"Dates=o",C18,C19,"dir=H","cols=506;rows=1")</f>
        <v>43990</v>
      </c>
      <c r="G7" s="18">
        <v>43987</v>
      </c>
      <c r="H7" s="18">
        <v>43986</v>
      </c>
      <c r="I7" s="18">
        <v>43985</v>
      </c>
      <c r="J7" s="18">
        <v>43984</v>
      </c>
      <c r="K7" s="18">
        <v>43983</v>
      </c>
      <c r="L7" s="18">
        <v>43980</v>
      </c>
      <c r="M7" s="18">
        <v>43979</v>
      </c>
      <c r="N7" s="18">
        <v>43978</v>
      </c>
      <c r="O7" s="18">
        <v>43977</v>
      </c>
      <c r="P7" s="18">
        <v>43973</v>
      </c>
      <c r="Q7" s="18">
        <v>43972</v>
      </c>
      <c r="R7" s="18">
        <v>43971</v>
      </c>
      <c r="S7" s="18">
        <v>43970</v>
      </c>
      <c r="T7" s="18">
        <v>43969</v>
      </c>
      <c r="U7" s="18">
        <v>43966</v>
      </c>
      <c r="V7" s="18">
        <v>43965</v>
      </c>
      <c r="W7" s="18">
        <v>43964</v>
      </c>
      <c r="X7" s="18">
        <v>43963</v>
      </c>
      <c r="Y7" s="18">
        <v>43962</v>
      </c>
      <c r="Z7" s="18">
        <v>43958</v>
      </c>
      <c r="AA7" s="18">
        <v>43957</v>
      </c>
      <c r="AB7" s="18">
        <v>43956</v>
      </c>
      <c r="AC7" s="18">
        <v>43955</v>
      </c>
      <c r="AD7" s="18">
        <v>43952</v>
      </c>
      <c r="AE7" s="18">
        <v>43951</v>
      </c>
      <c r="AF7" s="18">
        <v>43950</v>
      </c>
      <c r="AG7" s="18">
        <v>43949</v>
      </c>
      <c r="AH7" s="18">
        <v>43948</v>
      </c>
      <c r="AI7" s="18">
        <v>43945</v>
      </c>
      <c r="AJ7" s="18">
        <v>43944</v>
      </c>
      <c r="AK7" s="18">
        <v>43943</v>
      </c>
      <c r="AL7" s="18">
        <v>43942</v>
      </c>
      <c r="AM7" s="18">
        <v>43941</v>
      </c>
      <c r="AN7" s="18">
        <v>43938</v>
      </c>
      <c r="AO7" s="18">
        <v>43937</v>
      </c>
      <c r="AP7" s="18">
        <v>43936</v>
      </c>
      <c r="AQ7" s="18">
        <v>43935</v>
      </c>
      <c r="AR7" s="18">
        <v>43930</v>
      </c>
      <c r="AS7" s="18">
        <v>43929</v>
      </c>
      <c r="AT7" s="18">
        <v>43928</v>
      </c>
      <c r="AU7" s="18">
        <v>43927</v>
      </c>
      <c r="AV7" s="18">
        <v>43924</v>
      </c>
      <c r="AW7" s="18">
        <v>43923</v>
      </c>
      <c r="AX7" s="18">
        <v>43922</v>
      </c>
      <c r="AY7" s="18">
        <v>43921</v>
      </c>
      <c r="AZ7" s="18">
        <v>43920</v>
      </c>
      <c r="BA7" s="18">
        <v>43917</v>
      </c>
      <c r="BB7" s="18">
        <v>43916</v>
      </c>
      <c r="BC7" s="18">
        <v>43915</v>
      </c>
      <c r="BD7" s="18">
        <v>43914</v>
      </c>
      <c r="BE7" s="18">
        <v>43913</v>
      </c>
      <c r="BF7" s="18">
        <v>43910</v>
      </c>
      <c r="BG7" s="18">
        <v>43909</v>
      </c>
      <c r="BH7" s="18">
        <v>43908</v>
      </c>
      <c r="BI7" s="18">
        <v>43907</v>
      </c>
      <c r="BJ7" s="18">
        <v>43906</v>
      </c>
      <c r="BK7" s="18">
        <v>43903</v>
      </c>
      <c r="BL7" s="18">
        <v>43902</v>
      </c>
      <c r="BM7" s="18">
        <v>43901</v>
      </c>
      <c r="BN7" s="18">
        <v>43900</v>
      </c>
      <c r="BO7" s="18">
        <v>43899</v>
      </c>
      <c r="BP7" s="18">
        <v>43896</v>
      </c>
      <c r="BQ7" s="18">
        <v>43895</v>
      </c>
      <c r="BR7" s="18">
        <v>43894</v>
      </c>
      <c r="BS7" s="18">
        <v>43893</v>
      </c>
      <c r="BT7" s="18">
        <v>43892</v>
      </c>
      <c r="BU7" s="18">
        <v>43889</v>
      </c>
      <c r="BV7" s="18">
        <v>43888</v>
      </c>
      <c r="BW7" s="18">
        <v>43887</v>
      </c>
      <c r="BX7" s="18">
        <v>43886</v>
      </c>
      <c r="BY7" s="18">
        <v>43885</v>
      </c>
      <c r="BZ7" s="18">
        <v>43882</v>
      </c>
      <c r="CA7" s="18">
        <v>43881</v>
      </c>
      <c r="CB7" s="18">
        <v>43880</v>
      </c>
      <c r="CC7" s="18">
        <v>43879</v>
      </c>
      <c r="CD7" s="18">
        <v>43878</v>
      </c>
      <c r="CE7" s="18">
        <v>43875</v>
      </c>
      <c r="CF7" s="18">
        <v>43874</v>
      </c>
      <c r="CG7" s="18">
        <v>43873</v>
      </c>
      <c r="CH7" s="18">
        <v>43872</v>
      </c>
      <c r="CI7" s="18">
        <v>43871</v>
      </c>
      <c r="CJ7" s="18">
        <v>43868</v>
      </c>
      <c r="CK7" s="18">
        <v>43867</v>
      </c>
      <c r="CL7" s="18">
        <v>43866</v>
      </c>
      <c r="CM7" s="18">
        <v>43865</v>
      </c>
      <c r="CN7" s="18">
        <v>43864</v>
      </c>
      <c r="CO7" s="18">
        <v>43861</v>
      </c>
      <c r="CP7" s="18">
        <v>43860</v>
      </c>
      <c r="CQ7" s="18">
        <v>43859</v>
      </c>
      <c r="CR7" s="18">
        <v>43858</v>
      </c>
      <c r="CS7" s="18">
        <v>43857</v>
      </c>
      <c r="CT7" s="18">
        <v>43854</v>
      </c>
      <c r="CU7" s="18">
        <v>43853</v>
      </c>
      <c r="CV7" s="18">
        <v>43852</v>
      </c>
      <c r="CW7" s="18">
        <v>43851</v>
      </c>
      <c r="CX7" s="18">
        <v>43850</v>
      </c>
      <c r="CY7" s="18">
        <v>43847</v>
      </c>
      <c r="CZ7" s="18">
        <v>43846</v>
      </c>
      <c r="DA7" s="18">
        <v>43845</v>
      </c>
      <c r="DB7" s="18">
        <v>43844</v>
      </c>
      <c r="DC7" s="18">
        <v>43843</v>
      </c>
      <c r="DD7" s="18">
        <v>43840</v>
      </c>
      <c r="DE7" s="18">
        <v>43839</v>
      </c>
      <c r="DF7" s="18">
        <v>43838</v>
      </c>
      <c r="DG7" s="18">
        <v>43837</v>
      </c>
      <c r="DH7" s="18">
        <v>43836</v>
      </c>
      <c r="DI7" s="18">
        <v>43833</v>
      </c>
      <c r="DJ7" s="18">
        <v>43832</v>
      </c>
      <c r="DK7" s="18">
        <v>43830</v>
      </c>
      <c r="DL7" s="18">
        <v>43829</v>
      </c>
      <c r="DM7" s="18">
        <v>43826</v>
      </c>
      <c r="DN7" s="18">
        <v>43823</v>
      </c>
      <c r="DO7" s="18">
        <v>43822</v>
      </c>
      <c r="DP7" s="18">
        <v>43819</v>
      </c>
      <c r="DQ7" s="18">
        <v>43818</v>
      </c>
      <c r="DR7" s="18">
        <v>43817</v>
      </c>
      <c r="DS7" s="18">
        <v>43816</v>
      </c>
      <c r="DT7" s="18">
        <v>43815</v>
      </c>
      <c r="DU7" s="18">
        <v>43812</v>
      </c>
      <c r="DV7" s="18">
        <v>43811</v>
      </c>
      <c r="DW7" s="18">
        <v>43810</v>
      </c>
      <c r="DX7" s="18">
        <v>43809</v>
      </c>
      <c r="DY7" s="18">
        <v>43808</v>
      </c>
      <c r="DZ7" s="18">
        <v>43805</v>
      </c>
      <c r="EA7" s="18">
        <v>43804</v>
      </c>
      <c r="EB7" s="18">
        <v>43803</v>
      </c>
      <c r="EC7" s="18">
        <v>43802</v>
      </c>
      <c r="ED7" s="18">
        <v>43801</v>
      </c>
      <c r="EE7" s="18">
        <v>43798</v>
      </c>
      <c r="EF7" s="18">
        <v>43797</v>
      </c>
      <c r="EG7" s="18">
        <v>43796</v>
      </c>
      <c r="EH7" s="18">
        <v>43795</v>
      </c>
      <c r="EI7" s="18">
        <v>43794</v>
      </c>
      <c r="EJ7" s="18">
        <v>43791</v>
      </c>
      <c r="EK7" s="18">
        <v>43790</v>
      </c>
      <c r="EL7" s="18">
        <v>43789</v>
      </c>
      <c r="EM7" s="18">
        <v>43788</v>
      </c>
      <c r="EN7" s="18">
        <v>43787</v>
      </c>
      <c r="EO7" s="18">
        <v>43784</v>
      </c>
      <c r="EP7" s="18">
        <v>43783</v>
      </c>
      <c r="EQ7" s="18">
        <v>43782</v>
      </c>
      <c r="ER7" s="18">
        <v>43781</v>
      </c>
      <c r="ES7" s="18">
        <v>43780</v>
      </c>
      <c r="ET7" s="18">
        <v>43777</v>
      </c>
      <c r="EU7" s="18">
        <v>43776</v>
      </c>
      <c r="EV7" s="18">
        <v>43775</v>
      </c>
      <c r="EW7" s="18">
        <v>43774</v>
      </c>
      <c r="EX7" s="18">
        <v>43773</v>
      </c>
      <c r="EY7" s="18">
        <v>43770</v>
      </c>
      <c r="EZ7" s="18">
        <v>43769</v>
      </c>
      <c r="FA7" s="18">
        <v>43768</v>
      </c>
      <c r="FB7" s="18">
        <v>43767</v>
      </c>
      <c r="FC7" s="18">
        <v>43766</v>
      </c>
      <c r="FD7" s="18">
        <v>43763</v>
      </c>
      <c r="FE7" s="18">
        <v>43762</v>
      </c>
      <c r="FF7" s="18">
        <v>43761</v>
      </c>
      <c r="FG7" s="18">
        <v>43760</v>
      </c>
      <c r="FH7" s="18">
        <v>43759</v>
      </c>
      <c r="FI7" s="18">
        <v>43756</v>
      </c>
      <c r="FJ7" s="18">
        <v>43755</v>
      </c>
      <c r="FK7" s="18">
        <v>43754</v>
      </c>
      <c r="FL7" s="18">
        <v>43753</v>
      </c>
      <c r="FM7" s="18">
        <v>43752</v>
      </c>
      <c r="FN7" s="18">
        <v>43749</v>
      </c>
      <c r="FO7" s="18">
        <v>43748</v>
      </c>
      <c r="FP7" s="18">
        <v>43747</v>
      </c>
      <c r="FQ7" s="18">
        <v>43746</v>
      </c>
      <c r="FR7" s="18">
        <v>43745</v>
      </c>
      <c r="FS7" s="18">
        <v>43742</v>
      </c>
      <c r="FT7" s="18">
        <v>43741</v>
      </c>
      <c r="FU7" s="18">
        <v>43740</v>
      </c>
      <c r="FV7" s="18">
        <v>43739</v>
      </c>
      <c r="FW7" s="18">
        <v>43738</v>
      </c>
      <c r="FX7" s="18">
        <v>43735</v>
      </c>
      <c r="FY7" s="18">
        <v>43734</v>
      </c>
      <c r="FZ7" s="18">
        <v>43733</v>
      </c>
      <c r="GA7" s="18">
        <v>43732</v>
      </c>
      <c r="GB7" s="18">
        <v>43731</v>
      </c>
      <c r="GC7" s="18">
        <v>43728</v>
      </c>
      <c r="GD7" s="18">
        <v>43727</v>
      </c>
      <c r="GE7" s="18">
        <v>43726</v>
      </c>
      <c r="GF7" s="18">
        <v>43725</v>
      </c>
      <c r="GG7" s="18">
        <v>43724</v>
      </c>
      <c r="GH7" s="18">
        <v>43721</v>
      </c>
      <c r="GI7" s="18">
        <v>43720</v>
      </c>
      <c r="GJ7" s="18">
        <v>43719</v>
      </c>
      <c r="GK7" s="18">
        <v>43718</v>
      </c>
      <c r="GL7" s="18">
        <v>43717</v>
      </c>
      <c r="GM7" s="18">
        <v>43714</v>
      </c>
      <c r="GN7" s="18">
        <v>43713</v>
      </c>
      <c r="GO7" s="18">
        <v>43712</v>
      </c>
      <c r="GP7" s="18">
        <v>43711</v>
      </c>
      <c r="GQ7" s="18">
        <v>43710</v>
      </c>
      <c r="GR7" s="18">
        <v>43707</v>
      </c>
      <c r="GS7" s="18">
        <v>43706</v>
      </c>
      <c r="GT7" s="18">
        <v>43705</v>
      </c>
      <c r="GU7" s="18">
        <v>43704</v>
      </c>
      <c r="GV7" s="18">
        <v>43700</v>
      </c>
      <c r="GW7" s="18">
        <v>43699</v>
      </c>
      <c r="GX7" s="18">
        <v>43698</v>
      </c>
      <c r="GY7" s="18">
        <v>43697</v>
      </c>
      <c r="GZ7" s="18">
        <v>43696</v>
      </c>
      <c r="HA7" s="18">
        <v>43693</v>
      </c>
      <c r="HB7" s="18">
        <v>43692</v>
      </c>
      <c r="HC7" s="18">
        <v>43691</v>
      </c>
      <c r="HD7" s="18">
        <v>43690</v>
      </c>
      <c r="HE7" s="18">
        <v>43689</v>
      </c>
      <c r="HF7" s="18">
        <v>43686</v>
      </c>
      <c r="HG7" s="18">
        <v>43685</v>
      </c>
      <c r="HH7" s="18">
        <v>43684</v>
      </c>
      <c r="HI7" s="18">
        <v>43683</v>
      </c>
      <c r="HJ7" s="18">
        <v>43682</v>
      </c>
      <c r="HK7" s="18">
        <v>43679</v>
      </c>
      <c r="HL7" s="18">
        <v>43678</v>
      </c>
      <c r="HM7" s="18">
        <v>43677</v>
      </c>
      <c r="HN7" s="18">
        <v>43676</v>
      </c>
      <c r="HO7" s="18">
        <v>43675</v>
      </c>
      <c r="HP7" s="18">
        <v>43672</v>
      </c>
      <c r="HQ7" s="18">
        <v>43671</v>
      </c>
      <c r="HR7" s="18">
        <v>43670</v>
      </c>
      <c r="HS7" s="18">
        <v>43669</v>
      </c>
      <c r="HT7" s="18">
        <v>43668</v>
      </c>
      <c r="HU7" s="18">
        <v>43665</v>
      </c>
      <c r="HV7" s="18">
        <v>43664</v>
      </c>
      <c r="HW7" s="18">
        <v>43663</v>
      </c>
      <c r="HX7" s="18">
        <v>43662</v>
      </c>
      <c r="HY7" s="18">
        <v>43661</v>
      </c>
      <c r="HZ7" s="18">
        <v>43658</v>
      </c>
      <c r="IA7" s="18">
        <v>43657</v>
      </c>
      <c r="IB7" s="18">
        <v>43656</v>
      </c>
      <c r="IC7" s="18">
        <v>43655</v>
      </c>
      <c r="ID7" s="18">
        <v>43654</v>
      </c>
      <c r="IE7" s="18">
        <v>43651</v>
      </c>
      <c r="IF7" s="18">
        <v>43650</v>
      </c>
      <c r="IG7" s="18">
        <v>43649</v>
      </c>
      <c r="IH7" s="18">
        <v>43648</v>
      </c>
      <c r="II7" s="18">
        <v>43647</v>
      </c>
      <c r="IJ7" s="18">
        <v>43644</v>
      </c>
      <c r="IK7" s="18">
        <v>43643</v>
      </c>
      <c r="IL7" s="18">
        <v>43642</v>
      </c>
      <c r="IM7" s="18">
        <v>43641</v>
      </c>
      <c r="IN7" s="18">
        <v>43640</v>
      </c>
      <c r="IO7" s="18">
        <v>43637</v>
      </c>
      <c r="IP7" s="18">
        <v>43636</v>
      </c>
      <c r="IQ7" s="18">
        <v>43635</v>
      </c>
      <c r="IR7" s="18">
        <v>43634</v>
      </c>
      <c r="IS7" s="18">
        <v>43633</v>
      </c>
      <c r="IT7" s="18">
        <v>43630</v>
      </c>
      <c r="IU7" s="18">
        <v>43629</v>
      </c>
      <c r="IV7" s="18">
        <v>43628</v>
      </c>
      <c r="IW7" s="18">
        <v>43627</v>
      </c>
      <c r="IX7" s="18">
        <v>43626</v>
      </c>
      <c r="IY7" s="18">
        <v>43623</v>
      </c>
      <c r="IZ7" s="18">
        <v>43622</v>
      </c>
      <c r="JA7" s="18">
        <v>43621</v>
      </c>
      <c r="JB7" s="18">
        <v>43620</v>
      </c>
      <c r="JC7" s="18">
        <v>43619</v>
      </c>
      <c r="JD7" s="18">
        <v>43616</v>
      </c>
      <c r="JE7" s="18">
        <v>43615</v>
      </c>
      <c r="JF7" s="18">
        <v>43614</v>
      </c>
      <c r="JG7" s="18">
        <v>43613</v>
      </c>
      <c r="JH7" s="18">
        <v>43609</v>
      </c>
      <c r="JI7" s="18">
        <v>43608</v>
      </c>
      <c r="JJ7" s="18">
        <v>43607</v>
      </c>
      <c r="JK7" s="18">
        <v>43606</v>
      </c>
      <c r="JL7" s="18">
        <v>43605</v>
      </c>
      <c r="JM7" s="18">
        <v>43602</v>
      </c>
      <c r="JN7" s="18">
        <v>43601</v>
      </c>
      <c r="JO7" s="18">
        <v>43600</v>
      </c>
      <c r="JP7" s="18">
        <v>43599</v>
      </c>
      <c r="JQ7" s="18">
        <v>43598</v>
      </c>
      <c r="JR7" s="18">
        <v>43595</v>
      </c>
      <c r="JS7" s="18">
        <v>43594</v>
      </c>
      <c r="JT7" s="18">
        <v>43593</v>
      </c>
      <c r="JU7" s="18">
        <v>43592</v>
      </c>
      <c r="JV7" s="18">
        <v>43588</v>
      </c>
      <c r="JW7" s="18">
        <v>43587</v>
      </c>
      <c r="JX7" s="18">
        <v>43586</v>
      </c>
      <c r="JY7" s="18">
        <v>43585</v>
      </c>
      <c r="JZ7" s="18">
        <v>43584</v>
      </c>
      <c r="KA7" s="18">
        <v>43581</v>
      </c>
      <c r="KB7" s="18">
        <v>43580</v>
      </c>
      <c r="KC7" s="18">
        <v>43579</v>
      </c>
      <c r="KD7" s="18">
        <v>43578</v>
      </c>
      <c r="KE7" s="18">
        <v>43573</v>
      </c>
      <c r="KF7" s="18">
        <v>43572</v>
      </c>
      <c r="KG7" s="18">
        <v>43571</v>
      </c>
      <c r="KH7" s="18">
        <v>43570</v>
      </c>
      <c r="KI7" s="18">
        <v>43567</v>
      </c>
      <c r="KJ7" s="18">
        <v>43566</v>
      </c>
      <c r="KK7" s="18">
        <v>43565</v>
      </c>
      <c r="KL7" s="18">
        <v>43564</v>
      </c>
      <c r="KM7" s="18">
        <v>43563</v>
      </c>
      <c r="KN7" s="18">
        <v>43560</v>
      </c>
      <c r="KO7" s="18">
        <v>43559</v>
      </c>
      <c r="KP7" s="18">
        <v>43558</v>
      </c>
      <c r="KQ7" s="18">
        <v>43557</v>
      </c>
      <c r="KR7" s="18">
        <v>43556</v>
      </c>
      <c r="KS7" s="18">
        <v>43553</v>
      </c>
      <c r="KT7" s="18">
        <v>43552</v>
      </c>
      <c r="KU7" s="18">
        <v>43551</v>
      </c>
      <c r="KV7" s="18">
        <v>43550</v>
      </c>
      <c r="KW7" s="18">
        <v>43549</v>
      </c>
      <c r="KX7" s="18">
        <v>43546</v>
      </c>
      <c r="KY7" s="18">
        <v>43545</v>
      </c>
      <c r="KZ7" s="18">
        <v>43544</v>
      </c>
      <c r="LA7" s="18">
        <v>43543</v>
      </c>
      <c r="LB7" s="18">
        <v>43542</v>
      </c>
      <c r="LC7" s="18">
        <v>43539</v>
      </c>
      <c r="LD7" s="18">
        <v>43538</v>
      </c>
      <c r="LE7" s="18">
        <v>43537</v>
      </c>
      <c r="LF7" s="18">
        <v>43536</v>
      </c>
      <c r="LG7" s="18">
        <v>43535</v>
      </c>
      <c r="LH7" s="18">
        <v>43532</v>
      </c>
      <c r="LI7" s="18">
        <v>43531</v>
      </c>
      <c r="LJ7" s="18">
        <v>43530</v>
      </c>
      <c r="LK7" s="18">
        <v>43529</v>
      </c>
      <c r="LL7" s="18">
        <v>43528</v>
      </c>
      <c r="LM7" s="18">
        <v>43525</v>
      </c>
      <c r="LN7" s="18">
        <v>43524</v>
      </c>
      <c r="LO7" s="18">
        <v>43523</v>
      </c>
      <c r="LP7" s="18">
        <v>43522</v>
      </c>
      <c r="LQ7" s="18">
        <v>43521</v>
      </c>
      <c r="LR7" s="18">
        <v>43518</v>
      </c>
      <c r="LS7" s="18">
        <v>43517</v>
      </c>
      <c r="LT7" s="18">
        <v>43516</v>
      </c>
      <c r="LU7" s="18">
        <v>43515</v>
      </c>
      <c r="LV7" s="18">
        <v>43514</v>
      </c>
      <c r="LW7" s="18">
        <v>43511</v>
      </c>
      <c r="LX7" s="18">
        <v>43510</v>
      </c>
      <c r="LY7" s="18">
        <v>43509</v>
      </c>
      <c r="LZ7" s="18">
        <v>43508</v>
      </c>
      <c r="MA7" s="18">
        <v>43507</v>
      </c>
      <c r="MB7" s="18">
        <v>43504</v>
      </c>
      <c r="MC7" s="18">
        <v>43503</v>
      </c>
      <c r="MD7" s="18">
        <v>43502</v>
      </c>
      <c r="ME7" s="18">
        <v>43501</v>
      </c>
      <c r="MF7" s="18">
        <v>43500</v>
      </c>
      <c r="MG7" s="18">
        <v>43497</v>
      </c>
      <c r="MH7" s="18">
        <v>43496</v>
      </c>
      <c r="MI7" s="18">
        <v>43495</v>
      </c>
      <c r="MJ7" s="18">
        <v>43494</v>
      </c>
      <c r="MK7" s="18">
        <v>43493</v>
      </c>
      <c r="ML7" s="18">
        <v>43490</v>
      </c>
      <c r="MM7" s="18">
        <v>43489</v>
      </c>
      <c r="MN7" s="18">
        <v>43488</v>
      </c>
      <c r="MO7" s="18">
        <v>43487</v>
      </c>
      <c r="MP7" s="18">
        <v>43486</v>
      </c>
      <c r="MQ7" s="18">
        <v>43483</v>
      </c>
      <c r="MR7" s="18">
        <v>43482</v>
      </c>
      <c r="MS7" s="18">
        <v>43481</v>
      </c>
      <c r="MT7" s="18">
        <v>43480</v>
      </c>
      <c r="MU7" s="18">
        <v>43479</v>
      </c>
      <c r="MV7" s="18">
        <v>43476</v>
      </c>
      <c r="MW7" s="18">
        <v>43475</v>
      </c>
      <c r="MX7" s="18">
        <v>43474</v>
      </c>
      <c r="MY7" s="18">
        <v>43473</v>
      </c>
      <c r="MZ7" s="18">
        <v>43472</v>
      </c>
      <c r="NA7" s="18">
        <v>43469</v>
      </c>
      <c r="NB7" s="18">
        <v>43468</v>
      </c>
      <c r="NC7" s="18">
        <v>43467</v>
      </c>
      <c r="ND7" s="18">
        <v>43465</v>
      </c>
      <c r="NE7" s="18">
        <v>43462</v>
      </c>
      <c r="NF7" s="18">
        <v>43461</v>
      </c>
      <c r="NG7" s="18">
        <v>43458</v>
      </c>
      <c r="NH7" s="18">
        <v>43455</v>
      </c>
      <c r="NI7" s="18">
        <v>43454</v>
      </c>
      <c r="NJ7" s="18">
        <v>43453</v>
      </c>
      <c r="NK7" s="18">
        <v>43452</v>
      </c>
      <c r="NL7" s="18">
        <v>43451</v>
      </c>
      <c r="NM7" s="18">
        <v>43448</v>
      </c>
      <c r="NN7" s="18">
        <v>43447</v>
      </c>
      <c r="NO7" s="18">
        <v>43446</v>
      </c>
      <c r="NP7" s="18">
        <v>43445</v>
      </c>
      <c r="NQ7" s="18">
        <v>43444</v>
      </c>
      <c r="NR7" s="18">
        <v>43441</v>
      </c>
      <c r="NS7" s="18">
        <v>43440</v>
      </c>
      <c r="NT7" s="18">
        <v>43439</v>
      </c>
      <c r="NU7" s="18">
        <v>43438</v>
      </c>
      <c r="NV7" s="18">
        <v>43437</v>
      </c>
      <c r="NW7" s="18">
        <v>43434</v>
      </c>
      <c r="NX7" s="18">
        <v>43433</v>
      </c>
      <c r="NY7" s="18">
        <v>43432</v>
      </c>
      <c r="NZ7" s="18">
        <v>43431</v>
      </c>
      <c r="OA7" s="18">
        <v>43430</v>
      </c>
      <c r="OB7" s="18">
        <v>43427</v>
      </c>
      <c r="OC7" s="18">
        <v>43426</v>
      </c>
      <c r="OD7" s="18">
        <v>43425</v>
      </c>
      <c r="OE7" s="18">
        <v>43424</v>
      </c>
      <c r="OF7" s="18">
        <v>43423</v>
      </c>
      <c r="OG7" s="18">
        <v>43420</v>
      </c>
      <c r="OH7" s="18">
        <v>43419</v>
      </c>
      <c r="OI7" s="18">
        <v>43418</v>
      </c>
      <c r="OJ7" s="18">
        <v>43417</v>
      </c>
      <c r="OK7" s="18">
        <v>43416</v>
      </c>
      <c r="OL7" s="18">
        <v>43413</v>
      </c>
      <c r="OM7" s="18">
        <v>43412</v>
      </c>
      <c r="ON7" s="18">
        <v>43411</v>
      </c>
      <c r="OO7" s="18">
        <v>43410</v>
      </c>
      <c r="OP7" s="18">
        <v>43409</v>
      </c>
      <c r="OQ7" s="18">
        <v>43406</v>
      </c>
      <c r="OR7" s="18">
        <v>43405</v>
      </c>
      <c r="OS7" s="18">
        <v>43404</v>
      </c>
      <c r="OT7" s="18">
        <v>43403</v>
      </c>
      <c r="OU7" s="18">
        <v>43402</v>
      </c>
      <c r="OV7" s="18">
        <v>43399</v>
      </c>
      <c r="OW7" s="18">
        <v>43398</v>
      </c>
      <c r="OX7" s="18">
        <v>43397</v>
      </c>
      <c r="OY7" s="18">
        <v>43396</v>
      </c>
      <c r="OZ7" s="18">
        <v>43395</v>
      </c>
      <c r="PA7" s="18">
        <v>43392</v>
      </c>
      <c r="PB7" s="18">
        <v>43391</v>
      </c>
      <c r="PC7" s="18">
        <v>43390</v>
      </c>
      <c r="PD7" s="18">
        <v>43389</v>
      </c>
      <c r="PE7" s="18">
        <v>43388</v>
      </c>
      <c r="PF7" s="18">
        <v>43385</v>
      </c>
      <c r="PG7" s="18">
        <v>43384</v>
      </c>
      <c r="PH7" s="18">
        <v>43383</v>
      </c>
      <c r="PI7" s="18">
        <v>43382</v>
      </c>
      <c r="PJ7" s="18">
        <v>43381</v>
      </c>
      <c r="PK7" s="18">
        <v>43378</v>
      </c>
      <c r="PL7" s="18">
        <v>43377</v>
      </c>
      <c r="PM7" s="18">
        <v>43376</v>
      </c>
      <c r="PN7" s="18">
        <v>43375</v>
      </c>
      <c r="PO7" s="18">
        <v>43374</v>
      </c>
      <c r="PP7" s="18">
        <v>43371</v>
      </c>
      <c r="PQ7" s="18">
        <v>43370</v>
      </c>
      <c r="PR7" s="18">
        <v>43369</v>
      </c>
      <c r="PS7" s="18">
        <v>43368</v>
      </c>
      <c r="PT7" s="18">
        <v>43367</v>
      </c>
      <c r="PU7" s="18">
        <v>43364</v>
      </c>
      <c r="PV7" s="18">
        <v>43363</v>
      </c>
      <c r="PW7" s="18">
        <v>43362</v>
      </c>
      <c r="PX7" s="18">
        <v>43361</v>
      </c>
      <c r="PY7" s="18">
        <v>43360</v>
      </c>
      <c r="PZ7" s="18">
        <v>43357</v>
      </c>
      <c r="QA7" s="18">
        <v>43356</v>
      </c>
      <c r="QB7" s="18">
        <v>43355</v>
      </c>
      <c r="QC7" s="18">
        <v>43354</v>
      </c>
      <c r="QD7" s="18">
        <v>43353</v>
      </c>
      <c r="QE7" s="18">
        <v>43350</v>
      </c>
      <c r="QF7" s="18">
        <v>43349</v>
      </c>
      <c r="QG7" s="18">
        <v>43348</v>
      </c>
      <c r="QH7" s="18">
        <v>43347</v>
      </c>
      <c r="QI7" s="18">
        <v>43346</v>
      </c>
      <c r="QJ7" s="18">
        <v>43343</v>
      </c>
      <c r="QK7" s="18">
        <v>43342</v>
      </c>
      <c r="QL7" s="18">
        <v>43341</v>
      </c>
      <c r="QM7" s="18">
        <v>43340</v>
      </c>
      <c r="QN7" s="18">
        <v>43336</v>
      </c>
      <c r="QO7" s="18">
        <v>43335</v>
      </c>
      <c r="QP7" s="18">
        <v>43334</v>
      </c>
      <c r="QQ7" s="18">
        <v>43333</v>
      </c>
      <c r="QR7" s="18">
        <v>43332</v>
      </c>
      <c r="QS7" s="18">
        <v>43329</v>
      </c>
      <c r="QT7" s="18">
        <v>43328</v>
      </c>
      <c r="QU7" s="18">
        <v>43327</v>
      </c>
      <c r="QV7" s="18">
        <v>43326</v>
      </c>
      <c r="QW7" s="18">
        <v>43325</v>
      </c>
      <c r="QX7" s="18">
        <v>43322</v>
      </c>
      <c r="QY7" s="18">
        <v>43321</v>
      </c>
      <c r="QZ7" s="18">
        <v>43320</v>
      </c>
      <c r="RA7" s="18">
        <v>43319</v>
      </c>
      <c r="RB7" s="18">
        <v>43318</v>
      </c>
      <c r="RC7" s="18">
        <v>43315</v>
      </c>
      <c r="RD7" s="18">
        <v>43314</v>
      </c>
      <c r="RE7" s="18">
        <v>43313</v>
      </c>
      <c r="RF7" s="18">
        <v>43312</v>
      </c>
      <c r="RG7" s="18">
        <v>43311</v>
      </c>
      <c r="RH7" s="18">
        <v>43308</v>
      </c>
      <c r="RI7" s="18">
        <v>43307</v>
      </c>
      <c r="RJ7" s="18">
        <v>43306</v>
      </c>
      <c r="RK7" s="18">
        <v>43305</v>
      </c>
      <c r="RL7" s="18">
        <v>43304</v>
      </c>
      <c r="RM7" s="18">
        <v>43301</v>
      </c>
      <c r="RN7" s="18">
        <v>43300</v>
      </c>
      <c r="RO7" s="18">
        <v>43299</v>
      </c>
      <c r="RP7" s="18">
        <v>43298</v>
      </c>
      <c r="RQ7" s="18">
        <v>43297</v>
      </c>
      <c r="RR7" s="18">
        <v>43294</v>
      </c>
      <c r="RS7" s="18">
        <v>43293</v>
      </c>
      <c r="RT7" s="18">
        <v>43292</v>
      </c>
      <c r="RU7" s="18">
        <v>43291</v>
      </c>
      <c r="RV7" s="18">
        <v>43290</v>
      </c>
      <c r="RW7" s="18">
        <v>43287</v>
      </c>
      <c r="RX7" s="18">
        <v>43286</v>
      </c>
      <c r="RY7" s="18">
        <v>43285</v>
      </c>
      <c r="RZ7" s="18">
        <v>43284</v>
      </c>
      <c r="SA7" s="18">
        <v>43283</v>
      </c>
      <c r="SB7" s="18">
        <v>43280</v>
      </c>
      <c r="SC7" s="18">
        <v>43279</v>
      </c>
      <c r="SD7" s="18">
        <v>43278</v>
      </c>
      <c r="SE7" s="18">
        <v>43277</v>
      </c>
      <c r="SF7" s="18">
        <v>43276</v>
      </c>
      <c r="SG7" s="18">
        <v>43273</v>
      </c>
      <c r="SH7" s="18">
        <v>43272</v>
      </c>
      <c r="SI7" s="18">
        <v>43271</v>
      </c>
      <c r="SJ7" s="18">
        <v>43270</v>
      </c>
      <c r="SK7" s="18">
        <v>43269</v>
      </c>
      <c r="SL7" s="18">
        <v>43266</v>
      </c>
      <c r="SM7" s="18">
        <v>43265</v>
      </c>
      <c r="SN7" s="18">
        <v>43264</v>
      </c>
      <c r="SO7" s="18">
        <v>43263</v>
      </c>
      <c r="SP7" s="18">
        <v>43262</v>
      </c>
      <c r="SQ7" s="18">
        <v>43259</v>
      </c>
    </row>
    <row r="8" spans="2:515" x14ac:dyDescent="0.25">
      <c r="B8" s="15" t="s">
        <v>499</v>
      </c>
      <c r="C8" s="2">
        <f>MATCH(B8,bbgWrksht!F:F,0)</f>
        <v>21</v>
      </c>
      <c r="D8" s="2" t="str" cm="1">
        <f t="array" ref="D8">INDEX(bbgWrksht!E:E,C8)</f>
        <v>AL243419 Corp</v>
      </c>
      <c r="F8" s="19">
        <f>_xll.BDH(D8,$B$5,"-2AY",,"Dates=H","Fill=C","Sort=R","Dir=H","cols=510;rows=1")</f>
        <v>260.79399999999998</v>
      </c>
      <c r="G8" s="19">
        <v>279.678</v>
      </c>
      <c r="H8" s="19">
        <v>305.13200000000001</v>
      </c>
      <c r="I8" s="19">
        <v>316.41199999999998</v>
      </c>
      <c r="J8" s="19">
        <v>334.19400000000002</v>
      </c>
      <c r="K8" s="19">
        <v>339.16199999999998</v>
      </c>
      <c r="L8" s="19">
        <v>340.68900000000002</v>
      </c>
      <c r="M8" s="19">
        <v>334.625</v>
      </c>
      <c r="N8" s="19">
        <v>336.22399999999999</v>
      </c>
      <c r="O8" s="19">
        <v>362.68</v>
      </c>
      <c r="P8" s="19">
        <v>372.35500000000002</v>
      </c>
      <c r="Q8" s="19">
        <v>384.82100000000003</v>
      </c>
      <c r="R8" s="19">
        <v>390.39</v>
      </c>
      <c r="S8" s="19">
        <v>394.78199999999998</v>
      </c>
      <c r="T8" s="19">
        <v>408.22500000000002</v>
      </c>
      <c r="U8" s="19">
        <v>425.69499999999999</v>
      </c>
      <c r="V8" s="19">
        <v>430.71199999999999</v>
      </c>
      <c r="W8" s="19">
        <v>430.86799999999999</v>
      </c>
      <c r="X8" s="19">
        <v>423.57799999999997</v>
      </c>
      <c r="Y8" s="19">
        <v>420.88499999999999</v>
      </c>
      <c r="Z8" s="19">
        <v>421.62400000000002</v>
      </c>
      <c r="AA8" s="19">
        <v>396.80500000000001</v>
      </c>
      <c r="AB8" s="19">
        <v>421.24599999999998</v>
      </c>
      <c r="AC8" s="19">
        <v>428.24</v>
      </c>
      <c r="AD8" s="19">
        <v>433.745</v>
      </c>
      <c r="AE8" s="19">
        <v>433.839</v>
      </c>
      <c r="AF8" s="19">
        <v>430.94099999999997</v>
      </c>
      <c r="AG8" s="19">
        <v>436.40699999999998</v>
      </c>
      <c r="AH8" s="19">
        <v>441.64</v>
      </c>
      <c r="AI8" s="19">
        <v>444.71899999999999</v>
      </c>
      <c r="AJ8" s="19">
        <v>467.84800000000001</v>
      </c>
      <c r="AK8" s="19">
        <v>475.30700000000002</v>
      </c>
      <c r="AL8" s="19">
        <v>483.738</v>
      </c>
      <c r="AM8" s="19">
        <v>489.11099999999999</v>
      </c>
      <c r="AN8" s="19">
        <v>491.625</v>
      </c>
      <c r="AO8" s="19">
        <v>501.67200000000003</v>
      </c>
      <c r="AP8" s="19">
        <v>504.08800000000002</v>
      </c>
      <c r="AQ8" s="19">
        <v>502.745</v>
      </c>
      <c r="AR8" s="19">
        <v>504.55599999999998</v>
      </c>
      <c r="AS8" s="19">
        <v>556.18700000000001</v>
      </c>
      <c r="AT8" s="19">
        <v>577.49099999999999</v>
      </c>
      <c r="AU8" s="19">
        <v>591.26400000000001</v>
      </c>
      <c r="AV8" s="19">
        <v>607.56200000000001</v>
      </c>
      <c r="AW8" s="19">
        <v>610.40700000000004</v>
      </c>
      <c r="AX8" s="19">
        <v>608.34500000000003</v>
      </c>
      <c r="AY8" s="19">
        <v>606.42399999999998</v>
      </c>
      <c r="AZ8" s="19">
        <v>606.76800000000003</v>
      </c>
      <c r="BA8" s="19">
        <v>608.89</v>
      </c>
      <c r="BB8" s="19">
        <v>608.77200000000005</v>
      </c>
      <c r="BC8" s="19">
        <v>621.69799999999998</v>
      </c>
      <c r="BD8" s="19">
        <v>614.245</v>
      </c>
      <c r="BE8" s="19">
        <v>650.822</v>
      </c>
      <c r="BF8" s="19">
        <v>644.23</v>
      </c>
      <c r="BG8" s="19">
        <v>613.66300000000001</v>
      </c>
      <c r="BH8" s="19">
        <v>612.16399999999999</v>
      </c>
      <c r="BI8" s="19">
        <v>617.36900000000003</v>
      </c>
      <c r="BJ8" s="19">
        <v>534.46199999999999</v>
      </c>
      <c r="BK8" s="19">
        <v>462.12400000000002</v>
      </c>
      <c r="BL8" s="19">
        <v>382.85399999999998</v>
      </c>
      <c r="BM8" s="19">
        <v>369.59199999999998</v>
      </c>
      <c r="BN8" s="19">
        <v>317.79199999999997</v>
      </c>
      <c r="BO8" s="19">
        <v>306.72699999999998</v>
      </c>
      <c r="BP8" s="19">
        <v>309.01799999999997</v>
      </c>
      <c r="BQ8" s="19">
        <v>264.09699999999998</v>
      </c>
      <c r="BR8" s="19">
        <v>233.75399999999999</v>
      </c>
      <c r="BS8" s="19">
        <v>221.209</v>
      </c>
      <c r="BT8" s="19">
        <v>227.36799999999999</v>
      </c>
      <c r="BU8" s="19">
        <v>237.83600000000001</v>
      </c>
      <c r="BV8" s="19">
        <v>233.958</v>
      </c>
      <c r="BW8" s="19">
        <v>208.886</v>
      </c>
      <c r="BX8" s="19">
        <v>193.07599999999999</v>
      </c>
      <c r="BY8" s="19">
        <v>183.203</v>
      </c>
      <c r="BZ8" s="19">
        <v>172.881</v>
      </c>
      <c r="CA8" s="19">
        <v>158.65600000000001</v>
      </c>
      <c r="CB8" s="19">
        <v>160.346</v>
      </c>
      <c r="CC8" s="19">
        <v>162.32400000000001</v>
      </c>
      <c r="CD8" s="19">
        <v>163.90600000000001</v>
      </c>
      <c r="CE8" s="19">
        <v>163.56899999999999</v>
      </c>
      <c r="CF8" s="19">
        <v>165.815</v>
      </c>
      <c r="CG8" s="19">
        <v>165.637</v>
      </c>
      <c r="CH8" s="19">
        <v>166.59299999999999</v>
      </c>
      <c r="CI8" s="19">
        <v>168.405</v>
      </c>
      <c r="CJ8" s="19">
        <v>169.34200000000001</v>
      </c>
      <c r="CK8" s="19">
        <v>168.12899999999999</v>
      </c>
      <c r="CL8" s="19">
        <v>167.05600000000001</v>
      </c>
      <c r="CM8" s="19">
        <v>171.24700000000001</v>
      </c>
      <c r="CN8" s="19">
        <v>175.33699999999999</v>
      </c>
      <c r="CO8" s="19">
        <v>186.18100000000001</v>
      </c>
      <c r="CP8" s="19">
        <v>185.66900000000001</v>
      </c>
      <c r="CQ8" s="19">
        <v>180.84</v>
      </c>
      <c r="CR8" s="19">
        <v>176.25200000000001</v>
      </c>
      <c r="CS8" s="19">
        <v>176.547</v>
      </c>
      <c r="CT8" s="19">
        <v>176.94300000000001</v>
      </c>
      <c r="CU8" s="19">
        <v>166.19200000000001</v>
      </c>
      <c r="CV8" s="19">
        <v>161.929</v>
      </c>
      <c r="CW8" s="19">
        <v>160.85599999999999</v>
      </c>
      <c r="CX8" s="19">
        <v>162.32400000000001</v>
      </c>
      <c r="CY8" s="19">
        <v>161.624</v>
      </c>
      <c r="CZ8" s="19">
        <v>164.80099999999999</v>
      </c>
      <c r="DA8" s="19">
        <v>171.417</v>
      </c>
      <c r="DB8" s="19">
        <v>175.00399999999999</v>
      </c>
      <c r="DC8" s="19">
        <v>176.39400000000001</v>
      </c>
      <c r="DD8" s="19">
        <v>177.05199999999999</v>
      </c>
      <c r="DE8" s="19">
        <v>180.54400000000001</v>
      </c>
      <c r="DF8" s="19">
        <v>180.20699999999999</v>
      </c>
      <c r="DG8" s="19">
        <v>184.744</v>
      </c>
      <c r="DH8" s="19">
        <v>183.32</v>
      </c>
      <c r="DI8" s="19">
        <v>181.727</v>
      </c>
      <c r="DJ8" s="19">
        <v>180.291</v>
      </c>
      <c r="DK8" s="19">
        <v>176.26900000000001</v>
      </c>
      <c r="DL8" s="19">
        <v>175.964</v>
      </c>
      <c r="DM8" s="19">
        <v>175.45099999999999</v>
      </c>
      <c r="DN8" s="19">
        <v>176.69200000000001</v>
      </c>
      <c r="DO8" s="19">
        <v>178.63</v>
      </c>
      <c r="DP8" s="19">
        <v>180.02699999999999</v>
      </c>
      <c r="DQ8" s="19">
        <v>181.02099999999999</v>
      </c>
      <c r="DR8" s="19">
        <v>182.14599999999999</v>
      </c>
      <c r="DS8" s="19">
        <v>183.16</v>
      </c>
      <c r="DT8" s="19">
        <v>186.08600000000001</v>
      </c>
      <c r="DU8" s="19">
        <v>187.06200000000001</v>
      </c>
      <c r="DV8" s="19">
        <v>187.01300000000001</v>
      </c>
      <c r="DW8" s="19">
        <v>193.215</v>
      </c>
      <c r="DX8" s="19">
        <v>196.59200000000001</v>
      </c>
      <c r="DY8" s="19">
        <v>195.048</v>
      </c>
      <c r="DZ8" s="19">
        <v>200.95500000000001</v>
      </c>
      <c r="EA8" s="19">
        <v>204.14400000000001</v>
      </c>
      <c r="EB8" s="19">
        <v>209.82300000000001</v>
      </c>
      <c r="EC8" s="19">
        <v>213.46</v>
      </c>
      <c r="ED8" s="19">
        <v>212.75800000000001</v>
      </c>
      <c r="EE8" s="19">
        <v>207.505</v>
      </c>
      <c r="EF8" s="19">
        <v>210.357</v>
      </c>
      <c r="EG8" s="19">
        <v>211.964</v>
      </c>
      <c r="EH8" s="19">
        <v>210.2</v>
      </c>
      <c r="EI8" s="19">
        <v>207.10400000000001</v>
      </c>
      <c r="EJ8" s="19">
        <v>210.07900000000001</v>
      </c>
      <c r="EK8" s="19">
        <v>212.685</v>
      </c>
      <c r="EL8" s="19">
        <v>210.90299999999999</v>
      </c>
      <c r="EM8" s="19">
        <v>212.495</v>
      </c>
      <c r="EN8" s="19">
        <v>204.364</v>
      </c>
      <c r="EO8" s="19">
        <v>202.63900000000001</v>
      </c>
      <c r="EP8" s="19">
        <v>201.12200000000001</v>
      </c>
      <c r="EQ8" s="19">
        <v>200.96600000000001</v>
      </c>
      <c r="ER8" s="19">
        <v>199.52099999999999</v>
      </c>
      <c r="ES8" s="19">
        <v>194.56899999999999</v>
      </c>
      <c r="ET8" s="19">
        <v>193.96</v>
      </c>
      <c r="EU8" s="19">
        <v>191.25399999999999</v>
      </c>
      <c r="EV8" s="19">
        <v>187.95599999999999</v>
      </c>
      <c r="EW8" s="19">
        <v>192.52099999999999</v>
      </c>
      <c r="EX8" s="19">
        <v>190.85400000000001</v>
      </c>
      <c r="EY8" s="19">
        <v>193.39699999999999</v>
      </c>
      <c r="EZ8" s="19">
        <v>196.43700000000001</v>
      </c>
      <c r="FA8" s="19">
        <v>197.089</v>
      </c>
      <c r="FB8" s="19">
        <v>194.846</v>
      </c>
      <c r="FC8" s="19">
        <v>192.39599999999999</v>
      </c>
      <c r="FD8" s="19">
        <v>190.613</v>
      </c>
      <c r="FE8" s="19">
        <v>191.65199999999999</v>
      </c>
      <c r="FF8" s="19">
        <v>194.054</v>
      </c>
      <c r="FG8" s="19">
        <v>194.29499999999999</v>
      </c>
      <c r="FH8" s="19">
        <v>194.11099999999999</v>
      </c>
      <c r="FI8" s="19">
        <v>194.822</v>
      </c>
      <c r="FJ8" s="19">
        <v>196.66800000000001</v>
      </c>
      <c r="FK8" s="19">
        <v>199.446</v>
      </c>
      <c r="FL8" s="19">
        <v>202.06299999999999</v>
      </c>
      <c r="FM8" s="19">
        <v>203.15100000000001</v>
      </c>
      <c r="FN8" s="19">
        <v>205.54400000000001</v>
      </c>
      <c r="FO8" s="19">
        <v>208.2</v>
      </c>
      <c r="FP8" s="19">
        <v>212.80199999999999</v>
      </c>
      <c r="FQ8" s="19">
        <v>215.11799999999999</v>
      </c>
      <c r="FR8" s="19">
        <v>218.54</v>
      </c>
      <c r="FS8" s="19">
        <v>216.28</v>
      </c>
      <c r="FT8" s="19">
        <v>216.60400000000001</v>
      </c>
      <c r="FU8" s="19">
        <v>217.095</v>
      </c>
      <c r="FV8" s="19">
        <v>214.12100000000001</v>
      </c>
      <c r="FW8" s="19">
        <v>212.499</v>
      </c>
      <c r="FX8" s="19">
        <v>212.60400000000001</v>
      </c>
      <c r="FY8" s="19">
        <v>213.464</v>
      </c>
      <c r="FZ8" s="19">
        <v>213.96100000000001</v>
      </c>
      <c r="GA8" s="19">
        <v>213.97399999999999</v>
      </c>
      <c r="GB8" s="19">
        <v>210.53200000000001</v>
      </c>
      <c r="GC8" s="19">
        <v>209.40700000000001</v>
      </c>
      <c r="GD8" s="19">
        <v>205.33199999999999</v>
      </c>
      <c r="GE8" s="19">
        <v>209.286</v>
      </c>
      <c r="GF8" s="19">
        <v>208.12100000000001</v>
      </c>
      <c r="GG8" s="19">
        <v>199.13</v>
      </c>
      <c r="GH8" s="19">
        <v>195.673</v>
      </c>
      <c r="GI8" s="19">
        <v>189.53399999999999</v>
      </c>
      <c r="GJ8" s="19">
        <v>192.3</v>
      </c>
      <c r="GK8" s="19">
        <v>211.64599999999999</v>
      </c>
      <c r="GL8" s="19">
        <v>208.83099999999999</v>
      </c>
      <c r="GM8" s="19">
        <v>207.73699999999999</v>
      </c>
      <c r="GN8" s="19">
        <v>207.81899999999999</v>
      </c>
      <c r="GO8" s="19">
        <v>205.83600000000001</v>
      </c>
      <c r="GP8" s="19">
        <v>211.56899999999999</v>
      </c>
      <c r="GQ8" s="19">
        <v>214.08699999999999</v>
      </c>
      <c r="GR8" s="19">
        <v>211.85</v>
      </c>
      <c r="GS8" s="19">
        <v>211.126</v>
      </c>
      <c r="GT8" s="19">
        <v>211.59100000000001</v>
      </c>
      <c r="GU8" s="19">
        <v>211.98500000000001</v>
      </c>
      <c r="GV8" s="19">
        <v>211.86699999999999</v>
      </c>
      <c r="GW8" s="19">
        <v>210.995</v>
      </c>
      <c r="GX8" s="19">
        <v>212.54499999999999</v>
      </c>
      <c r="GY8" s="19">
        <v>210.059</v>
      </c>
      <c r="GZ8" s="19">
        <v>215.03100000000001</v>
      </c>
      <c r="HA8" s="19">
        <v>222.78700000000001</v>
      </c>
      <c r="HB8" s="19">
        <v>223.59100000000001</v>
      </c>
      <c r="HC8" s="19">
        <v>233.107</v>
      </c>
      <c r="HD8" s="19">
        <v>237.19900000000001</v>
      </c>
      <c r="HE8" s="19">
        <v>226.43700000000001</v>
      </c>
      <c r="HF8" s="19">
        <v>221.07300000000001</v>
      </c>
      <c r="HG8" s="19">
        <v>213.584</v>
      </c>
      <c r="HH8" s="19">
        <v>216.47499999999999</v>
      </c>
      <c r="HI8" s="19">
        <v>220.458</v>
      </c>
      <c r="HJ8" s="19">
        <v>226.34100000000001</v>
      </c>
      <c r="HK8" s="19">
        <v>229.56700000000001</v>
      </c>
      <c r="HL8" s="19">
        <v>231.31299999999999</v>
      </c>
      <c r="HM8" s="19">
        <v>222.42400000000001</v>
      </c>
      <c r="HN8" s="19">
        <v>209.071</v>
      </c>
      <c r="HO8" s="19">
        <v>207.35400000000001</v>
      </c>
      <c r="HP8" s="19">
        <v>210.041</v>
      </c>
      <c r="HQ8" s="19">
        <v>200.69399999999999</v>
      </c>
      <c r="HR8" s="19">
        <v>198.31800000000001</v>
      </c>
      <c r="HS8" s="19">
        <v>198.81299999999999</v>
      </c>
      <c r="HT8" s="19">
        <v>205.221</v>
      </c>
      <c r="HU8" s="19">
        <v>206.49299999999999</v>
      </c>
      <c r="HV8" s="19">
        <v>206.15700000000001</v>
      </c>
      <c r="HW8" s="19">
        <v>205.214</v>
      </c>
      <c r="HX8" s="19">
        <v>203.02799999999999</v>
      </c>
      <c r="HY8" s="19">
        <v>197.18299999999999</v>
      </c>
      <c r="HZ8" s="19">
        <v>192.583</v>
      </c>
      <c r="IA8" s="19">
        <v>192.691</v>
      </c>
      <c r="IB8" s="19">
        <v>192.05199999999999</v>
      </c>
      <c r="IC8" s="19">
        <v>192.29400000000001</v>
      </c>
      <c r="ID8" s="19">
        <v>198.96299999999999</v>
      </c>
      <c r="IE8" s="19">
        <v>201.32300000000001</v>
      </c>
      <c r="IF8" s="19">
        <v>195.441</v>
      </c>
      <c r="IG8" s="19">
        <v>190.73</v>
      </c>
      <c r="IH8" s="19">
        <v>190.40299999999999</v>
      </c>
      <c r="II8" s="19">
        <v>192.12299999999999</v>
      </c>
      <c r="IJ8" s="19">
        <v>199.05699999999999</v>
      </c>
      <c r="IK8" s="19">
        <v>198.29400000000001</v>
      </c>
      <c r="IL8" s="19">
        <v>204.858</v>
      </c>
      <c r="IM8" s="19">
        <v>212.017</v>
      </c>
      <c r="IN8" s="19">
        <v>214.57400000000001</v>
      </c>
      <c r="IO8" s="19">
        <v>212.958</v>
      </c>
      <c r="IP8" s="19">
        <v>212.38200000000001</v>
      </c>
      <c r="IQ8" s="19">
        <v>211.399</v>
      </c>
      <c r="IR8" s="19">
        <v>209.81200000000001</v>
      </c>
      <c r="IS8" s="19">
        <v>212.69200000000001</v>
      </c>
      <c r="IT8" s="19">
        <v>225.667</v>
      </c>
      <c r="IU8" s="19">
        <v>236.94900000000001</v>
      </c>
      <c r="IV8" s="19">
        <v>240.655</v>
      </c>
      <c r="IW8" s="19">
        <v>241.10300000000001</v>
      </c>
      <c r="IX8" s="19">
        <v>241.41399999999999</v>
      </c>
      <c r="IY8" s="19">
        <v>236.16900000000001</v>
      </c>
      <c r="IZ8" s="19">
        <v>251.63900000000001</v>
      </c>
      <c r="JA8" s="19">
        <v>259.70100000000002</v>
      </c>
      <c r="JB8" s="19">
        <v>259.815</v>
      </c>
      <c r="JC8" s="19">
        <v>264.56900000000002</v>
      </c>
      <c r="JD8" s="19">
        <v>269.89299999999997</v>
      </c>
      <c r="JE8" s="19">
        <v>277.767</v>
      </c>
      <c r="JF8" s="19">
        <v>276.77499999999998</v>
      </c>
      <c r="JG8" s="19">
        <v>273.50299999999999</v>
      </c>
      <c r="JH8" s="19">
        <v>275.58699999999999</v>
      </c>
      <c r="JI8" s="19">
        <v>273.04000000000002</v>
      </c>
      <c r="JJ8" s="19">
        <v>274.35199999999998</v>
      </c>
      <c r="JK8" s="19">
        <v>270.56799999999998</v>
      </c>
      <c r="JL8" s="19">
        <v>275.11599999999999</v>
      </c>
      <c r="JM8" s="19">
        <v>265.50400000000002</v>
      </c>
      <c r="JN8" s="19">
        <v>262.66399999999999</v>
      </c>
      <c r="JO8" s="19">
        <v>258.95299999999997</v>
      </c>
      <c r="JP8" s="19">
        <v>258.27800000000002</v>
      </c>
      <c r="JQ8" s="19">
        <v>257.791</v>
      </c>
      <c r="JR8" s="19">
        <v>261.745</v>
      </c>
      <c r="JS8" s="19">
        <v>260.09500000000003</v>
      </c>
      <c r="JT8" s="19">
        <v>260.30700000000002</v>
      </c>
      <c r="JU8" s="19">
        <v>252.73400000000001</v>
      </c>
      <c r="JV8" s="19">
        <v>254.851</v>
      </c>
      <c r="JW8" s="19">
        <v>231.41399999999999</v>
      </c>
      <c r="JX8" s="19">
        <v>213.297</v>
      </c>
      <c r="JY8" s="19">
        <v>206.82900000000001</v>
      </c>
      <c r="JZ8" s="19">
        <v>206.637</v>
      </c>
      <c r="KA8" s="19">
        <v>206.62200000000001</v>
      </c>
      <c r="KB8" s="19">
        <v>209.36</v>
      </c>
      <c r="KC8" s="19">
        <v>210.631</v>
      </c>
      <c r="KD8" s="19">
        <v>211.482</v>
      </c>
      <c r="KE8" s="19">
        <v>208.05500000000001</v>
      </c>
      <c r="KF8" s="19">
        <v>207.30199999999999</v>
      </c>
      <c r="KG8" s="19">
        <v>206.029</v>
      </c>
      <c r="KH8" s="19">
        <v>206.767</v>
      </c>
      <c r="KI8" s="19">
        <v>205.52799999999999</v>
      </c>
      <c r="KJ8" s="19">
        <v>206.57599999999999</v>
      </c>
      <c r="KK8" s="19">
        <v>208.96799999999999</v>
      </c>
      <c r="KL8" s="19">
        <v>213.09299999999999</v>
      </c>
      <c r="KM8" s="19">
        <v>224.40100000000001</v>
      </c>
      <c r="KN8" s="19">
        <v>232.40299999999999</v>
      </c>
      <c r="KO8" s="19">
        <v>231.40199999999999</v>
      </c>
      <c r="KP8" s="19">
        <v>232.38300000000001</v>
      </c>
      <c r="KQ8" s="19">
        <v>232.32400000000001</v>
      </c>
      <c r="KR8" s="19">
        <v>237.48099999999999</v>
      </c>
      <c r="KS8" s="19">
        <v>237.38200000000001</v>
      </c>
      <c r="KT8" s="19">
        <v>243.80699999999999</v>
      </c>
      <c r="KU8" s="19">
        <v>246.91900000000001</v>
      </c>
      <c r="KV8" s="19">
        <v>256.87700000000001</v>
      </c>
      <c r="KW8" s="19">
        <v>264.53399999999999</v>
      </c>
      <c r="KX8" s="19">
        <v>266.35599999999999</v>
      </c>
      <c r="KY8" s="19">
        <v>262.35199999999998</v>
      </c>
      <c r="KZ8" s="19">
        <v>267.55</v>
      </c>
      <c r="LA8" s="19">
        <v>265.59500000000003</v>
      </c>
      <c r="LB8" s="19">
        <v>263.60899999999998</v>
      </c>
      <c r="LC8" s="19">
        <v>256.86500000000001</v>
      </c>
      <c r="LD8" s="19">
        <v>254.92400000000001</v>
      </c>
      <c r="LE8" s="19">
        <v>256.45</v>
      </c>
      <c r="LF8" s="19">
        <v>265.25200000000001</v>
      </c>
      <c r="LG8" s="19">
        <v>268.3</v>
      </c>
      <c r="LH8" s="19">
        <v>276.74099999999999</v>
      </c>
      <c r="LI8" s="19">
        <v>280.48200000000003</v>
      </c>
      <c r="LJ8" s="19">
        <v>285.55500000000001</v>
      </c>
      <c r="LK8" s="19">
        <v>288.38600000000002</v>
      </c>
      <c r="LL8" s="19">
        <v>286.27800000000002</v>
      </c>
      <c r="LM8" s="19">
        <v>280.91899999999998</v>
      </c>
      <c r="LN8" s="19">
        <v>276.85599999999999</v>
      </c>
      <c r="LO8" s="19">
        <v>278.03300000000002</v>
      </c>
      <c r="LP8" s="19">
        <v>277.452</v>
      </c>
      <c r="LQ8" s="19">
        <v>276.27699999999999</v>
      </c>
      <c r="LR8" s="19">
        <v>279.07499999999999</v>
      </c>
      <c r="LS8" s="19">
        <v>284.3</v>
      </c>
      <c r="LT8" s="19">
        <v>291.68299999999999</v>
      </c>
      <c r="LU8" s="19">
        <v>294.91699999999997</v>
      </c>
      <c r="LV8" s="19">
        <v>294.58</v>
      </c>
      <c r="LW8" s="19">
        <v>296.255</v>
      </c>
      <c r="LX8" s="19">
        <v>298.56299999999999</v>
      </c>
      <c r="LY8" s="19">
        <v>297.97000000000003</v>
      </c>
      <c r="LZ8" s="19">
        <v>302.04000000000002</v>
      </c>
      <c r="MA8" s="19">
        <v>302.43</v>
      </c>
      <c r="MB8" s="19">
        <v>303.101</v>
      </c>
      <c r="MC8" s="19">
        <v>306.678</v>
      </c>
      <c r="MD8" s="19">
        <v>313.685</v>
      </c>
      <c r="ME8" s="19">
        <v>313.08800000000002</v>
      </c>
      <c r="MF8" s="19">
        <v>305.97000000000003</v>
      </c>
      <c r="MG8" s="19">
        <v>293.87799999999999</v>
      </c>
      <c r="MH8" s="19">
        <v>296.774</v>
      </c>
      <c r="MI8" s="19">
        <v>298.62</v>
      </c>
      <c r="MJ8" s="19">
        <v>301.02699999999999</v>
      </c>
      <c r="MK8" s="19">
        <v>302.37700000000001</v>
      </c>
      <c r="ML8" s="19">
        <v>313.649</v>
      </c>
      <c r="MM8" s="19">
        <v>314.625</v>
      </c>
      <c r="MN8" s="19">
        <v>311.80500000000001</v>
      </c>
      <c r="MO8" s="19">
        <v>312.21100000000001</v>
      </c>
      <c r="MP8" s="19">
        <v>313.68700000000001</v>
      </c>
      <c r="MQ8" s="19">
        <v>309.988</v>
      </c>
      <c r="MR8" s="19">
        <v>300.72000000000003</v>
      </c>
      <c r="MS8" s="19">
        <v>292.69799999999998</v>
      </c>
      <c r="MT8" s="19">
        <v>307.81599999999997</v>
      </c>
      <c r="MU8" s="19">
        <v>340.26499999999999</v>
      </c>
      <c r="MV8" s="19">
        <v>345.649</v>
      </c>
      <c r="MW8" s="19">
        <v>362.92899999999997</v>
      </c>
      <c r="MX8" s="19">
        <v>359.673</v>
      </c>
      <c r="MY8" s="19">
        <v>355.19400000000002</v>
      </c>
      <c r="MZ8" s="19">
        <v>372.29300000000001</v>
      </c>
      <c r="NA8" s="19">
        <v>373.048</v>
      </c>
      <c r="NB8" s="19">
        <v>395.87700000000001</v>
      </c>
      <c r="NC8" s="19">
        <v>406.90899999999999</v>
      </c>
      <c r="ND8" s="19">
        <v>417.17099999999999</v>
      </c>
      <c r="NE8" s="19">
        <v>422.60399999999998</v>
      </c>
      <c r="NF8" s="19">
        <v>402.88</v>
      </c>
      <c r="NG8" s="19">
        <v>395.85399999999998</v>
      </c>
      <c r="NH8" s="19">
        <v>394.75599999999997</v>
      </c>
      <c r="NI8" s="19">
        <v>393.89100000000002</v>
      </c>
      <c r="NJ8" s="19">
        <v>393.54700000000003</v>
      </c>
      <c r="NK8" s="19">
        <v>392.94600000000003</v>
      </c>
      <c r="NL8" s="19">
        <v>391.79700000000003</v>
      </c>
      <c r="NM8" s="19">
        <v>390.572</v>
      </c>
      <c r="NN8" s="19">
        <v>389.71899999999999</v>
      </c>
      <c r="NO8" s="19">
        <v>384.84500000000003</v>
      </c>
      <c r="NP8" s="19">
        <v>383.12799999999999</v>
      </c>
      <c r="NQ8" s="19">
        <v>384.18400000000003</v>
      </c>
      <c r="NR8" s="19">
        <v>404.32900000000001</v>
      </c>
      <c r="NS8" s="19">
        <v>423.79500000000002</v>
      </c>
      <c r="NT8" s="19">
        <v>425.55799999999999</v>
      </c>
      <c r="NU8" s="19">
        <v>418.41</v>
      </c>
      <c r="NV8" s="19">
        <v>417.82400000000001</v>
      </c>
      <c r="NW8" s="19">
        <v>392.61399999999998</v>
      </c>
      <c r="NX8" s="19">
        <v>369.89299999999997</v>
      </c>
      <c r="NY8" s="19">
        <v>347.25799999999998</v>
      </c>
      <c r="NZ8" s="19">
        <v>345.10700000000003</v>
      </c>
      <c r="OA8" s="19">
        <v>333.51100000000002</v>
      </c>
      <c r="OB8" s="19">
        <v>317.17</v>
      </c>
      <c r="OC8" s="19">
        <v>303.88099999999997</v>
      </c>
      <c r="OD8" s="19">
        <v>297.548</v>
      </c>
      <c r="OE8" s="19">
        <v>300.68</v>
      </c>
      <c r="OF8" s="19">
        <v>299.71699999999998</v>
      </c>
      <c r="OG8" s="19">
        <v>301.08499999999998</v>
      </c>
      <c r="OH8" s="19">
        <v>304.42200000000003</v>
      </c>
      <c r="OI8" s="19">
        <v>286.62700000000001</v>
      </c>
      <c r="OJ8" s="19">
        <v>279.803</v>
      </c>
      <c r="OK8" s="19">
        <v>274.02999999999997</v>
      </c>
      <c r="OL8" s="19">
        <v>265.06700000000001</v>
      </c>
      <c r="OM8" s="19">
        <v>261.86399999999998</v>
      </c>
      <c r="ON8" s="19">
        <v>261.18700000000001</v>
      </c>
      <c r="OO8" s="19">
        <v>260.35500000000002</v>
      </c>
      <c r="OP8" s="19">
        <v>257.512</v>
      </c>
      <c r="OQ8" s="19">
        <v>260.37200000000001</v>
      </c>
      <c r="OR8" s="19">
        <v>263.505</v>
      </c>
      <c r="OS8" s="19">
        <v>264.16000000000003</v>
      </c>
      <c r="OT8" s="19">
        <v>265.94900000000001</v>
      </c>
      <c r="OU8" s="19">
        <v>271.64</v>
      </c>
      <c r="OV8" s="19">
        <v>277.45299999999997</v>
      </c>
      <c r="OW8" s="19">
        <v>276.55399999999997</v>
      </c>
      <c r="OX8" s="19">
        <v>275.99700000000001</v>
      </c>
      <c r="OY8" s="19">
        <v>276.39</v>
      </c>
      <c r="OZ8" s="19">
        <v>266.642</v>
      </c>
      <c r="PA8" s="19">
        <v>264.42099999999999</v>
      </c>
      <c r="PB8" s="19">
        <v>260.39800000000002</v>
      </c>
      <c r="PC8" s="19">
        <v>255.08699999999999</v>
      </c>
      <c r="PD8" s="19">
        <v>254.58099999999999</v>
      </c>
      <c r="PE8" s="19">
        <v>255.21799999999999</v>
      </c>
      <c r="PF8" s="19">
        <v>252.017</v>
      </c>
      <c r="PG8" s="19">
        <v>251.17400000000001</v>
      </c>
      <c r="PH8" s="19">
        <v>239.72900000000001</v>
      </c>
      <c r="PI8" s="19">
        <v>235.44200000000001</v>
      </c>
      <c r="PJ8" s="19">
        <v>234.33</v>
      </c>
      <c r="PK8" s="19">
        <v>219.32499999999999</v>
      </c>
      <c r="PL8" s="19">
        <v>212.16200000000001</v>
      </c>
      <c r="PM8" s="19">
        <v>212.501</v>
      </c>
      <c r="PN8" s="19">
        <v>208.983</v>
      </c>
      <c r="PO8" s="19">
        <v>209.864</v>
      </c>
      <c r="PP8" s="19">
        <v>213.708</v>
      </c>
      <c r="PQ8" s="19">
        <v>216.143</v>
      </c>
      <c r="PR8" s="19">
        <v>214.37299999999999</v>
      </c>
      <c r="PS8" s="19">
        <v>215.04499999999999</v>
      </c>
      <c r="PT8" s="19">
        <v>211.38900000000001</v>
      </c>
      <c r="PU8" s="19">
        <v>212.44399999999999</v>
      </c>
      <c r="PV8" s="19">
        <v>213.083</v>
      </c>
      <c r="PW8" s="19">
        <v>215.55799999999999</v>
      </c>
      <c r="PX8" s="19">
        <v>217.42400000000001</v>
      </c>
      <c r="PY8" s="19">
        <v>217.279</v>
      </c>
      <c r="PZ8" s="19">
        <v>217.52</v>
      </c>
      <c r="QA8" s="19">
        <v>219.55199999999999</v>
      </c>
      <c r="QB8" s="19">
        <v>220.43299999999999</v>
      </c>
      <c r="QC8" s="19">
        <v>221.15600000000001</v>
      </c>
      <c r="QD8" s="19">
        <v>223.73099999999999</v>
      </c>
      <c r="QE8" s="19">
        <v>224.74799999999999</v>
      </c>
      <c r="QF8" s="19">
        <v>225.35499999999999</v>
      </c>
      <c r="QG8" s="19">
        <v>228.28200000000001</v>
      </c>
      <c r="QH8" s="19">
        <v>230.559</v>
      </c>
      <c r="QI8" s="19">
        <v>233.017</v>
      </c>
      <c r="QJ8" s="19">
        <v>232.36600000000001</v>
      </c>
      <c r="QK8" s="19">
        <v>231.67400000000001</v>
      </c>
      <c r="QL8" s="19">
        <v>232.476</v>
      </c>
      <c r="QM8" s="19">
        <v>232.21199999999999</v>
      </c>
      <c r="QN8" s="19">
        <v>229.333</v>
      </c>
      <c r="QO8" s="19">
        <v>224.62899999999999</v>
      </c>
      <c r="QP8" s="19">
        <v>225.911</v>
      </c>
      <c r="QQ8" s="19">
        <v>225.721</v>
      </c>
      <c r="QR8" s="19">
        <v>227.87799999999999</v>
      </c>
      <c r="QS8" s="19">
        <v>228.756</v>
      </c>
      <c r="QT8" s="19">
        <v>228.947</v>
      </c>
      <c r="QU8" s="19">
        <v>228.72399999999999</v>
      </c>
      <c r="QV8" s="19">
        <v>231.17400000000001</v>
      </c>
      <c r="QW8" s="19">
        <v>231.09299999999999</v>
      </c>
      <c r="QX8" s="19">
        <v>230.726</v>
      </c>
      <c r="QY8" s="19">
        <v>231.39</v>
      </c>
      <c r="QZ8" s="19">
        <v>227.57599999999999</v>
      </c>
      <c r="RA8" s="19">
        <v>227.38399999999999</v>
      </c>
      <c r="RB8" s="19">
        <v>222.87</v>
      </c>
      <c r="RC8" s="19">
        <v>221.547</v>
      </c>
      <c r="RD8" s="19">
        <v>222.00399999999999</v>
      </c>
      <c r="RE8" s="19">
        <v>229.73</v>
      </c>
      <c r="RF8" s="19">
        <v>230.98699999999999</v>
      </c>
      <c r="RG8" s="19">
        <v>229.047</v>
      </c>
      <c r="RH8" s="19">
        <v>227.56700000000001</v>
      </c>
      <c r="RI8" s="19">
        <v>226.25299999999999</v>
      </c>
      <c r="RJ8" s="19">
        <v>227.65100000000001</v>
      </c>
      <c r="RK8" s="19">
        <v>228.304</v>
      </c>
      <c r="RL8" s="19">
        <v>230.98400000000001</v>
      </c>
      <c r="RM8" s="19">
        <v>231.71600000000001</v>
      </c>
      <c r="RN8" s="19">
        <v>237.64699999999999</v>
      </c>
      <c r="RO8" s="19">
        <v>237.71700000000001</v>
      </c>
      <c r="RP8" s="19">
        <v>238.303</v>
      </c>
      <c r="RQ8" s="19">
        <v>240.68899999999999</v>
      </c>
      <c r="RR8" s="19">
        <v>242.08500000000001</v>
      </c>
      <c r="RS8" s="19">
        <v>243.346</v>
      </c>
      <c r="RT8" s="19">
        <v>243.11600000000001</v>
      </c>
      <c r="RU8" s="19">
        <v>242.16399999999999</v>
      </c>
      <c r="RV8" s="19">
        <v>244.25299999999999</v>
      </c>
      <c r="RW8" s="19">
        <v>242.20400000000001</v>
      </c>
      <c r="RX8" s="19">
        <v>242.18899999999999</v>
      </c>
      <c r="RY8" s="19">
        <v>241.39699999999999</v>
      </c>
      <c r="RZ8" s="19">
        <v>246.327</v>
      </c>
      <c r="SA8" s="19">
        <v>250.93899999999999</v>
      </c>
      <c r="SB8" s="19">
        <v>252.453</v>
      </c>
      <c r="SC8" s="19">
        <v>253.98699999999999</v>
      </c>
      <c r="SD8" s="19">
        <v>253.684</v>
      </c>
      <c r="SE8" s="19">
        <v>254.78800000000001</v>
      </c>
      <c r="SF8" s="19">
        <v>253.37200000000001</v>
      </c>
      <c r="SG8" s="19">
        <v>257.10700000000003</v>
      </c>
      <c r="SH8" s="19">
        <v>254.01300000000001</v>
      </c>
      <c r="SI8" s="19">
        <v>246.94</v>
      </c>
      <c r="SJ8" s="19">
        <v>245.44399999999999</v>
      </c>
      <c r="SK8" s="19">
        <v>236.80500000000001</v>
      </c>
      <c r="SL8" s="19">
        <v>234.16800000000001</v>
      </c>
      <c r="SM8" s="19">
        <v>233.48500000000001</v>
      </c>
      <c r="SN8" s="19">
        <v>232.08099999999999</v>
      </c>
      <c r="SO8" s="19">
        <v>231.08500000000001</v>
      </c>
      <c r="SP8" s="19">
        <v>229.03</v>
      </c>
      <c r="SQ8" s="19">
        <v>226.45599999999999</v>
      </c>
      <c r="SR8" s="19">
        <v>221.137</v>
      </c>
      <c r="SS8" s="19">
        <v>219.10499999999999</v>
      </c>
      <c r="ST8" s="19">
        <v>217.13800000000001</v>
      </c>
      <c r="SU8" s="19">
        <v>219.077</v>
      </c>
    </row>
    <row r="9" spans="2:515" x14ac:dyDescent="0.25">
      <c r="B9" s="15" t="s">
        <v>477</v>
      </c>
      <c r="C9" s="2">
        <f>MATCH(B9,bbgWrksht!F:F,0)</f>
        <v>25</v>
      </c>
      <c r="D9" s="2" t="str" cm="1">
        <f t="array" ref="D9">INDEX(bbgWrksht!E:E,C9)</f>
        <v>ZQ100348 Corp</v>
      </c>
      <c r="F9" s="19">
        <f>_xll.BDH(D9,$B$5,"-2AY",,"Dates=H","Fill=C","Sort=R","Dir=H","cols=163;rows=1")</f>
        <v>163.5</v>
      </c>
      <c r="G9" s="19">
        <v>164.446</v>
      </c>
      <c r="H9" s="19">
        <v>175.91399999999999</v>
      </c>
      <c r="I9" s="19">
        <v>184.46700000000001</v>
      </c>
      <c r="J9" s="19">
        <v>191.23400000000001</v>
      </c>
      <c r="K9" s="19">
        <v>192.52600000000001</v>
      </c>
      <c r="L9" s="19">
        <v>194.04599999999999</v>
      </c>
      <c r="M9" s="19">
        <v>185.73500000000001</v>
      </c>
      <c r="N9" s="19">
        <v>180.56800000000001</v>
      </c>
      <c r="O9" s="19">
        <v>183.92</v>
      </c>
      <c r="P9" s="19">
        <v>190.47200000000001</v>
      </c>
      <c r="Q9" s="19">
        <v>193.422</v>
      </c>
      <c r="R9" s="19">
        <v>194.625</v>
      </c>
      <c r="S9" s="19">
        <v>195.24600000000001</v>
      </c>
      <c r="T9" s="19">
        <v>200.02799999999999</v>
      </c>
      <c r="U9" s="19">
        <v>203.614</v>
      </c>
      <c r="V9" s="19">
        <v>208.84200000000001</v>
      </c>
      <c r="W9" s="19">
        <v>208.00700000000001</v>
      </c>
      <c r="X9" s="19">
        <v>203.43600000000001</v>
      </c>
      <c r="Y9" s="19">
        <v>224.846</v>
      </c>
      <c r="Z9" s="19">
        <v>192.80799999999999</v>
      </c>
      <c r="AA9" s="19">
        <v>191.64699999999999</v>
      </c>
      <c r="AB9" s="19">
        <v>192.839</v>
      </c>
      <c r="AC9" s="19">
        <v>192.24199999999999</v>
      </c>
      <c r="AD9" s="19">
        <v>196.48500000000001</v>
      </c>
      <c r="AE9" s="19">
        <v>195.41300000000001</v>
      </c>
      <c r="AF9" s="19">
        <v>191.226</v>
      </c>
      <c r="AG9" s="19">
        <v>184.03100000000001</v>
      </c>
      <c r="AH9" s="19">
        <v>182.256</v>
      </c>
      <c r="AI9" s="19">
        <v>181.73</v>
      </c>
      <c r="AJ9" s="19">
        <v>185.661</v>
      </c>
      <c r="AK9" s="19">
        <v>185.28899999999999</v>
      </c>
      <c r="AL9" s="19">
        <v>184.82300000000001</v>
      </c>
      <c r="AM9" s="19">
        <v>190.91</v>
      </c>
      <c r="AN9" s="19">
        <v>187.81899999999999</v>
      </c>
      <c r="AO9" s="19">
        <v>190.06299999999999</v>
      </c>
      <c r="AP9" s="19">
        <v>191.78800000000001</v>
      </c>
      <c r="AQ9" s="19">
        <v>189.947</v>
      </c>
      <c r="AR9" s="19">
        <v>187.285</v>
      </c>
      <c r="AS9" s="19">
        <v>197.00800000000001</v>
      </c>
      <c r="AT9" s="19">
        <v>204.745</v>
      </c>
      <c r="AU9" s="19">
        <v>208.74100000000001</v>
      </c>
      <c r="AV9" s="19">
        <v>222.02</v>
      </c>
      <c r="AW9" s="19">
        <v>225.29300000000001</v>
      </c>
      <c r="AX9" s="19">
        <v>224.751</v>
      </c>
      <c r="AY9" s="19">
        <v>222.68299999999999</v>
      </c>
      <c r="AZ9" s="19">
        <v>225.19499999999999</v>
      </c>
      <c r="BA9" s="19">
        <v>233.45699999999999</v>
      </c>
      <c r="BB9" s="19">
        <v>237.911</v>
      </c>
      <c r="BC9" s="19">
        <v>234.74799999999999</v>
      </c>
      <c r="BD9" s="19">
        <v>240.36799999999999</v>
      </c>
      <c r="BE9" s="19">
        <v>267.29700000000003</v>
      </c>
      <c r="BF9" s="19">
        <v>277.94600000000003</v>
      </c>
      <c r="BG9" s="19">
        <v>263.40100000000001</v>
      </c>
      <c r="BH9" s="19">
        <v>266.45299999999997</v>
      </c>
      <c r="BI9" s="19">
        <v>272.88099999999997</v>
      </c>
      <c r="BJ9" s="19">
        <v>252.148</v>
      </c>
      <c r="BK9" s="19">
        <v>220.46799999999999</v>
      </c>
      <c r="BL9" s="19">
        <v>191.904</v>
      </c>
      <c r="BM9" s="19">
        <v>198.57</v>
      </c>
      <c r="BN9" s="19">
        <v>175.81</v>
      </c>
      <c r="BO9" s="19">
        <v>176.85900000000001</v>
      </c>
      <c r="BP9" s="19">
        <v>191.68899999999999</v>
      </c>
      <c r="BQ9" s="19">
        <v>164.08</v>
      </c>
      <c r="BR9" s="19">
        <v>153.245</v>
      </c>
      <c r="BS9" s="19">
        <v>149.416</v>
      </c>
      <c r="BT9" s="19">
        <v>150.16300000000001</v>
      </c>
      <c r="BU9" s="19">
        <v>157.297</v>
      </c>
      <c r="BV9" s="19">
        <v>155.62100000000001</v>
      </c>
      <c r="BW9" s="19">
        <v>146.02099999999999</v>
      </c>
      <c r="BX9" s="19">
        <v>135.84200000000001</v>
      </c>
      <c r="BY9" s="19">
        <v>134.94399999999999</v>
      </c>
      <c r="BZ9" s="19">
        <v>129.29300000000001</v>
      </c>
      <c r="CA9" s="19">
        <v>122.751</v>
      </c>
      <c r="CB9" s="19">
        <v>124.273</v>
      </c>
      <c r="CC9" s="19">
        <v>122.768</v>
      </c>
      <c r="CD9" s="19">
        <v>123.556</v>
      </c>
      <c r="CE9" s="19">
        <v>123.45699999999999</v>
      </c>
      <c r="CF9" s="19">
        <v>125.63</v>
      </c>
      <c r="CG9" s="19">
        <v>125.75700000000001</v>
      </c>
      <c r="CH9" s="19">
        <v>124.801</v>
      </c>
      <c r="CI9" s="19">
        <v>127.125</v>
      </c>
      <c r="CJ9" s="19">
        <v>129.49</v>
      </c>
      <c r="CK9" s="19">
        <v>126.877</v>
      </c>
      <c r="CL9" s="19">
        <v>124.65</v>
      </c>
      <c r="CM9" s="19">
        <v>125.297</v>
      </c>
      <c r="CN9" s="19">
        <v>130.46100000000001</v>
      </c>
      <c r="CO9" s="19">
        <v>136.01</v>
      </c>
      <c r="CP9" s="19">
        <v>136.18</v>
      </c>
      <c r="CQ9" s="19">
        <v>134.66999999999999</v>
      </c>
      <c r="CR9" s="19">
        <v>131.34899999999999</v>
      </c>
      <c r="CS9" s="19">
        <v>129.86000000000001</v>
      </c>
      <c r="CT9" s="19">
        <v>135.90299999999999</v>
      </c>
      <c r="CU9" s="19">
        <v>125.83</v>
      </c>
      <c r="CV9" s="19">
        <v>122.351</v>
      </c>
      <c r="CW9" s="19">
        <v>117.547</v>
      </c>
      <c r="CX9" s="19">
        <v>117.095</v>
      </c>
      <c r="CY9" s="19">
        <v>114.035</v>
      </c>
      <c r="CZ9" s="19">
        <v>114.39700000000001</v>
      </c>
      <c r="DA9" s="19">
        <v>117.98699999999999</v>
      </c>
      <c r="DB9" s="19">
        <v>118.512</v>
      </c>
      <c r="DC9" s="19">
        <v>116.57899999999999</v>
      </c>
      <c r="DD9" s="19">
        <v>115.527</v>
      </c>
      <c r="DE9" s="19">
        <v>118.738</v>
      </c>
      <c r="DF9" s="19">
        <v>117.928</v>
      </c>
      <c r="DG9" s="19">
        <v>121.51300000000001</v>
      </c>
      <c r="DH9" s="19">
        <v>122.23699999999999</v>
      </c>
      <c r="DI9" s="19">
        <v>121.727</v>
      </c>
      <c r="DJ9" s="19">
        <v>119.29900000000001</v>
      </c>
      <c r="DK9" s="19">
        <v>113.572</v>
      </c>
      <c r="DL9" s="19">
        <v>108.84399999999999</v>
      </c>
      <c r="DM9" s="19">
        <v>108.41200000000001</v>
      </c>
      <c r="DN9" s="19">
        <v>112.83799999999999</v>
      </c>
      <c r="DO9" s="19">
        <v>112.86</v>
      </c>
      <c r="DP9" s="19">
        <v>112.325</v>
      </c>
      <c r="DQ9" s="19">
        <v>113.23399999999999</v>
      </c>
      <c r="DR9" s="19">
        <v>112.676</v>
      </c>
      <c r="DS9" s="19">
        <v>114.122</v>
      </c>
      <c r="DT9" s="19">
        <v>118.3</v>
      </c>
      <c r="DU9" s="19">
        <v>118.3</v>
      </c>
      <c r="DV9" s="19">
        <v>120.76</v>
      </c>
      <c r="DW9" s="19">
        <v>120.376</v>
      </c>
      <c r="DX9" s="19">
        <v>124.181</v>
      </c>
      <c r="DY9" s="19">
        <v>122.02200000000001</v>
      </c>
      <c r="DZ9" s="19">
        <v>123.117</v>
      </c>
      <c r="EA9" s="19">
        <v>125.02500000000001</v>
      </c>
      <c r="EB9" s="19">
        <v>127.039</v>
      </c>
      <c r="EC9" s="19">
        <v>130.59200000000001</v>
      </c>
      <c r="ED9" s="19">
        <v>133.77000000000001</v>
      </c>
      <c r="EE9" s="19">
        <v>126.899</v>
      </c>
      <c r="EF9" s="19">
        <v>132.66200000000001</v>
      </c>
      <c r="EG9" s="19">
        <v>133.684</v>
      </c>
      <c r="EH9" s="19">
        <v>133.33500000000001</v>
      </c>
      <c r="EI9" s="19">
        <v>131.87700000000001</v>
      </c>
      <c r="EJ9" s="19">
        <v>136.87</v>
      </c>
      <c r="EK9" s="19">
        <v>142.08600000000001</v>
      </c>
      <c r="EL9" s="19">
        <v>140.679</v>
      </c>
      <c r="EM9" s="19">
        <v>143.69900000000001</v>
      </c>
      <c r="EN9" s="19">
        <v>140.15199999999999</v>
      </c>
      <c r="EO9" s="19">
        <v>139.179</v>
      </c>
      <c r="EP9" s="19">
        <v>138.29300000000001</v>
      </c>
      <c r="EQ9" s="19">
        <v>138.94900000000001</v>
      </c>
      <c r="ER9" s="19">
        <v>135.91399999999999</v>
      </c>
      <c r="ES9" s="19">
        <v>131.334</v>
      </c>
      <c r="ET9" s="19">
        <v>130.85300000000001</v>
      </c>
      <c r="EU9" s="19">
        <v>130.07400000000001</v>
      </c>
      <c r="EV9" s="19">
        <v>128.47499999999999</v>
      </c>
      <c r="EW9" s="19">
        <v>125.791</v>
      </c>
      <c r="EX9" s="19">
        <v>119.66800000000001</v>
      </c>
      <c r="EY9" s="19">
        <v>125.405</v>
      </c>
      <c r="EZ9" s="19">
        <v>131.68799999999999</v>
      </c>
      <c r="FA9" s="19">
        <v>135.43799999999999</v>
      </c>
      <c r="FB9" s="19">
        <v>131.756</v>
      </c>
      <c r="FC9" s="19">
        <v>129.64599999999999</v>
      </c>
      <c r="FD9" s="19">
        <v>123.357</v>
      </c>
      <c r="FE9" s="19">
        <v>123.508</v>
      </c>
      <c r="FF9" s="19">
        <v>129.274</v>
      </c>
      <c r="FG9" s="19">
        <v>131.57400000000001</v>
      </c>
      <c r="FH9" s="19">
        <v>131.38200000000001</v>
      </c>
      <c r="FI9" s="19">
        <v>137.37</v>
      </c>
      <c r="FJ9" s="19">
        <v>145.64500000000001</v>
      </c>
      <c r="FK9" s="19">
        <v>149.38</v>
      </c>
      <c r="FL9" s="19">
        <v>148.73099999999999</v>
      </c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</row>
    <row r="10" spans="2:515" x14ac:dyDescent="0.25">
      <c r="B10" s="15" t="s">
        <v>504</v>
      </c>
      <c r="C10" s="2">
        <f>MATCH(B10,bbgWrksht!F:F,0)</f>
        <v>26</v>
      </c>
      <c r="D10" s="2" t="str" cm="1">
        <f t="array" ref="D10">INDEX(bbgWrksht!E:E,C10)</f>
        <v>UV853118 Corp</v>
      </c>
      <c r="F10" s="19">
        <f>_xll.BDH(D10,$B$5,"-2AY",,"Dates=H","Fill=C","Sort=R","Dir=H","cols=510;rows=1")</f>
        <v>144.39599999999999</v>
      </c>
      <c r="G10" s="19">
        <v>164.9</v>
      </c>
      <c r="H10" s="19">
        <v>207.899</v>
      </c>
      <c r="I10" s="19">
        <v>222.75800000000001</v>
      </c>
      <c r="J10" s="19">
        <v>251.7</v>
      </c>
      <c r="K10" s="19">
        <v>252.339</v>
      </c>
      <c r="L10" s="19">
        <v>259.63099999999997</v>
      </c>
      <c r="M10" s="19">
        <v>260.47800000000001</v>
      </c>
      <c r="N10" s="19">
        <v>268.98899999999998</v>
      </c>
      <c r="O10" s="19">
        <v>293.56700000000001</v>
      </c>
      <c r="P10" s="19">
        <v>302.18099999999998</v>
      </c>
      <c r="Q10" s="19">
        <v>335.16199999999998</v>
      </c>
      <c r="R10" s="19">
        <v>347.32600000000002</v>
      </c>
      <c r="S10" s="19">
        <v>352.9</v>
      </c>
      <c r="T10" s="19">
        <v>369.512</v>
      </c>
      <c r="U10" s="19">
        <v>383.65199999999999</v>
      </c>
      <c r="V10" s="19">
        <v>397.9</v>
      </c>
      <c r="W10" s="19">
        <v>402.72399999999999</v>
      </c>
      <c r="X10" s="19">
        <v>393.43099999999998</v>
      </c>
      <c r="Y10" s="19">
        <v>393.83499999999998</v>
      </c>
      <c r="Z10" s="19">
        <v>393.47699999999998</v>
      </c>
      <c r="AA10" s="19">
        <v>398.68900000000002</v>
      </c>
      <c r="AB10" s="19">
        <v>401.56</v>
      </c>
      <c r="AC10" s="19">
        <v>399.19600000000003</v>
      </c>
      <c r="AD10" s="19">
        <v>403.59100000000001</v>
      </c>
      <c r="AE10" s="19">
        <v>404.88099999999997</v>
      </c>
      <c r="AF10" s="19">
        <v>391.78899999999999</v>
      </c>
      <c r="AG10" s="19">
        <v>387.762</v>
      </c>
      <c r="AH10" s="19">
        <v>384.92899999999997</v>
      </c>
      <c r="AI10" s="19">
        <v>382.98599999999999</v>
      </c>
      <c r="AJ10" s="19">
        <v>397.1</v>
      </c>
      <c r="AK10" s="19">
        <v>408.029</v>
      </c>
      <c r="AL10" s="19">
        <v>420.59100000000001</v>
      </c>
      <c r="AM10" s="19">
        <v>396.37599999999998</v>
      </c>
      <c r="AN10" s="19">
        <v>340.82299999999998</v>
      </c>
      <c r="AO10" s="19">
        <v>334.21899999999999</v>
      </c>
      <c r="AP10" s="19">
        <v>336.012</v>
      </c>
      <c r="AQ10" s="19">
        <v>322.447</v>
      </c>
      <c r="AR10" s="19">
        <v>318.59500000000003</v>
      </c>
      <c r="AS10" s="19">
        <v>384.54599999999999</v>
      </c>
      <c r="AT10" s="19">
        <v>415.58300000000003</v>
      </c>
      <c r="AU10" s="19">
        <v>443.577</v>
      </c>
      <c r="AV10" s="19">
        <v>484.69200000000001</v>
      </c>
      <c r="AW10" s="19">
        <v>490.46699999999998</v>
      </c>
      <c r="AX10" s="19">
        <v>479.62</v>
      </c>
      <c r="AY10" s="19">
        <v>481.495</v>
      </c>
      <c r="AZ10" s="19">
        <v>472.40600000000001</v>
      </c>
      <c r="BA10" s="19">
        <v>474.58100000000002</v>
      </c>
      <c r="BB10" s="19">
        <v>465.233</v>
      </c>
      <c r="BC10" s="19">
        <v>477.91399999999999</v>
      </c>
      <c r="BD10" s="19">
        <v>491.404</v>
      </c>
      <c r="BE10" s="19">
        <v>517.69600000000003</v>
      </c>
      <c r="BF10" s="19">
        <v>515.78200000000004</v>
      </c>
      <c r="BG10" s="19">
        <v>509.238</v>
      </c>
      <c r="BH10" s="19">
        <v>509.97500000000002</v>
      </c>
      <c r="BI10" s="19">
        <v>452.10300000000001</v>
      </c>
      <c r="BJ10" s="19">
        <v>387.4</v>
      </c>
      <c r="BK10" s="19">
        <v>347.18099999999998</v>
      </c>
      <c r="BL10" s="19">
        <v>245.61600000000001</v>
      </c>
      <c r="BM10" s="19">
        <v>226.64500000000001</v>
      </c>
      <c r="BN10" s="19">
        <v>197.167</v>
      </c>
      <c r="BO10" s="19">
        <v>192.26599999999999</v>
      </c>
      <c r="BP10" s="19">
        <v>200.78700000000001</v>
      </c>
      <c r="BQ10" s="19">
        <v>128.17599999999999</v>
      </c>
      <c r="BR10" s="19">
        <v>112.2</v>
      </c>
      <c r="BS10" s="19">
        <v>111.786</v>
      </c>
      <c r="BT10" s="19">
        <v>112.05</v>
      </c>
      <c r="BU10" s="19">
        <v>121.55500000000001</v>
      </c>
      <c r="BV10" s="19">
        <v>120.721</v>
      </c>
      <c r="BW10" s="19">
        <v>96.260999999999996</v>
      </c>
      <c r="BX10" s="19">
        <v>88.991</v>
      </c>
      <c r="BY10" s="19">
        <v>80.91</v>
      </c>
      <c r="BZ10" s="19">
        <v>71.263000000000005</v>
      </c>
      <c r="CA10" s="19">
        <v>64.03</v>
      </c>
      <c r="CB10" s="19">
        <v>64.466999999999999</v>
      </c>
      <c r="CC10" s="19">
        <v>66.584000000000003</v>
      </c>
      <c r="CD10" s="19">
        <v>67.738</v>
      </c>
      <c r="CE10" s="19">
        <v>67.783000000000001</v>
      </c>
      <c r="CF10" s="19">
        <v>66.382999999999996</v>
      </c>
      <c r="CG10" s="19">
        <v>66.263999999999996</v>
      </c>
      <c r="CH10" s="19">
        <v>66.361999999999995</v>
      </c>
      <c r="CI10" s="19">
        <v>65.825000000000003</v>
      </c>
      <c r="CJ10" s="19">
        <v>66.037000000000006</v>
      </c>
      <c r="CK10" s="19">
        <v>64.921000000000006</v>
      </c>
      <c r="CL10" s="19">
        <v>65.45</v>
      </c>
      <c r="CM10" s="19">
        <v>67.63</v>
      </c>
      <c r="CN10" s="19">
        <v>69.659000000000006</v>
      </c>
      <c r="CO10" s="19">
        <v>72.995000000000005</v>
      </c>
      <c r="CP10" s="19">
        <v>73.463999999999999</v>
      </c>
      <c r="CQ10" s="19">
        <v>73.828000000000003</v>
      </c>
      <c r="CR10" s="19">
        <v>72.466999999999999</v>
      </c>
      <c r="CS10" s="19">
        <v>73.971999999999994</v>
      </c>
      <c r="CT10" s="19">
        <v>74.125</v>
      </c>
      <c r="CU10" s="19">
        <v>64.456000000000003</v>
      </c>
      <c r="CV10" s="19">
        <v>63.725999999999999</v>
      </c>
      <c r="CW10" s="19">
        <v>61.695999999999998</v>
      </c>
      <c r="CX10" s="19">
        <v>60.856000000000002</v>
      </c>
      <c r="CY10" s="19">
        <v>61.052</v>
      </c>
      <c r="CZ10" s="19">
        <v>61.869</v>
      </c>
      <c r="DA10" s="19">
        <v>64.161000000000001</v>
      </c>
      <c r="DB10" s="19">
        <v>65.989000000000004</v>
      </c>
      <c r="DC10" s="19">
        <v>66.512</v>
      </c>
      <c r="DD10" s="19">
        <v>65.599000000000004</v>
      </c>
      <c r="DE10" s="19">
        <v>66.507000000000005</v>
      </c>
      <c r="DF10" s="19">
        <v>69.058999999999997</v>
      </c>
      <c r="DG10" s="19">
        <v>72.27</v>
      </c>
      <c r="DH10" s="19">
        <v>68.852000000000004</v>
      </c>
      <c r="DI10" s="19">
        <v>68.373999999999995</v>
      </c>
      <c r="DJ10" s="19">
        <v>67.510999999999996</v>
      </c>
      <c r="DK10" s="19">
        <v>66.730999999999995</v>
      </c>
      <c r="DL10" s="19">
        <v>64.754999999999995</v>
      </c>
      <c r="DM10" s="19">
        <v>64.463999999999999</v>
      </c>
      <c r="DN10" s="19">
        <v>66.593000000000004</v>
      </c>
      <c r="DO10" s="19">
        <v>68.242000000000004</v>
      </c>
      <c r="DP10" s="19">
        <v>70.272000000000006</v>
      </c>
      <c r="DQ10" s="19">
        <v>69.97</v>
      </c>
      <c r="DR10" s="19">
        <v>71.150000000000006</v>
      </c>
      <c r="DS10" s="19">
        <v>73.602000000000004</v>
      </c>
      <c r="DT10" s="19">
        <v>73.739000000000004</v>
      </c>
      <c r="DU10" s="19">
        <v>74.734999999999999</v>
      </c>
      <c r="DV10" s="19">
        <v>74.706999999999994</v>
      </c>
      <c r="DW10" s="19">
        <v>76.978999999999999</v>
      </c>
      <c r="DX10" s="19">
        <v>79.02</v>
      </c>
      <c r="DY10" s="19">
        <v>79.594999999999999</v>
      </c>
      <c r="DZ10" s="19">
        <v>79.831000000000003</v>
      </c>
      <c r="EA10" s="19">
        <v>80.713999999999999</v>
      </c>
      <c r="EB10" s="19">
        <v>81.855000000000004</v>
      </c>
      <c r="EC10" s="19">
        <v>84.936999999999998</v>
      </c>
      <c r="ED10" s="19">
        <v>83.278000000000006</v>
      </c>
      <c r="EE10" s="19">
        <v>79.430000000000007</v>
      </c>
      <c r="EF10" s="19">
        <v>80.283000000000001</v>
      </c>
      <c r="EG10" s="19">
        <v>83.179000000000002</v>
      </c>
      <c r="EH10" s="19">
        <v>83.471999999999994</v>
      </c>
      <c r="EI10" s="19">
        <v>82.894000000000005</v>
      </c>
      <c r="EJ10" s="19">
        <v>82.715999999999994</v>
      </c>
      <c r="EK10" s="19">
        <v>83.992000000000004</v>
      </c>
      <c r="EL10" s="19">
        <v>83.775000000000006</v>
      </c>
      <c r="EM10" s="19">
        <v>85.228999999999999</v>
      </c>
      <c r="EN10" s="19">
        <v>78.802999999999997</v>
      </c>
      <c r="EO10" s="19">
        <v>74.997</v>
      </c>
      <c r="EP10" s="19">
        <v>73.962000000000003</v>
      </c>
      <c r="EQ10" s="19">
        <v>72.911000000000001</v>
      </c>
      <c r="ER10" s="19">
        <v>72.14</v>
      </c>
      <c r="ES10" s="19">
        <v>68.712000000000003</v>
      </c>
      <c r="ET10" s="19">
        <v>67.668000000000006</v>
      </c>
      <c r="EU10" s="19">
        <v>64.528000000000006</v>
      </c>
      <c r="EV10" s="19">
        <v>63.609000000000002</v>
      </c>
      <c r="EW10" s="19">
        <v>67.066000000000003</v>
      </c>
      <c r="EX10" s="19">
        <v>66.227000000000004</v>
      </c>
      <c r="EY10" s="19">
        <v>68.158000000000001</v>
      </c>
      <c r="EZ10" s="19">
        <v>67.543999999999997</v>
      </c>
      <c r="FA10" s="19">
        <v>68.194999999999993</v>
      </c>
      <c r="FB10" s="19">
        <v>66.515000000000001</v>
      </c>
      <c r="FC10" s="19">
        <v>64.212999999999994</v>
      </c>
      <c r="FD10" s="19">
        <v>63.637999999999998</v>
      </c>
      <c r="FE10" s="19">
        <v>63.816000000000003</v>
      </c>
      <c r="FF10" s="19">
        <v>66.641000000000005</v>
      </c>
      <c r="FG10" s="19">
        <v>65.522000000000006</v>
      </c>
      <c r="FH10" s="19">
        <v>66.251000000000005</v>
      </c>
      <c r="FI10" s="19">
        <v>65.741</v>
      </c>
      <c r="FJ10" s="19">
        <v>67.584999999999994</v>
      </c>
      <c r="FK10" s="19">
        <v>67.876999999999995</v>
      </c>
      <c r="FL10" s="19">
        <v>69.304000000000002</v>
      </c>
      <c r="FM10" s="19">
        <v>72.555999999999997</v>
      </c>
      <c r="FN10" s="19">
        <v>73.257999999999996</v>
      </c>
      <c r="FO10" s="19">
        <v>73.873999999999995</v>
      </c>
      <c r="FP10" s="19">
        <v>76.932000000000002</v>
      </c>
      <c r="FQ10" s="19">
        <v>81.254000000000005</v>
      </c>
      <c r="FR10" s="19">
        <v>82.983999999999995</v>
      </c>
      <c r="FS10" s="19">
        <v>81.427999999999997</v>
      </c>
      <c r="FT10" s="19">
        <v>79.052999999999997</v>
      </c>
      <c r="FU10" s="19">
        <v>79.992000000000004</v>
      </c>
      <c r="FV10" s="19">
        <v>74.706000000000003</v>
      </c>
      <c r="FW10" s="19">
        <v>71.25</v>
      </c>
      <c r="FX10" s="19">
        <v>72.638999999999996</v>
      </c>
      <c r="FY10" s="19">
        <v>72.936000000000007</v>
      </c>
      <c r="FZ10" s="19">
        <v>73.159000000000006</v>
      </c>
      <c r="GA10" s="19">
        <v>74.680000000000007</v>
      </c>
      <c r="GB10" s="19">
        <v>73.290999999999997</v>
      </c>
      <c r="GC10" s="19">
        <v>72.828000000000003</v>
      </c>
      <c r="GD10" s="19">
        <v>70.06</v>
      </c>
      <c r="GE10" s="19">
        <v>72.045000000000002</v>
      </c>
      <c r="GF10" s="19">
        <v>70.022999999999996</v>
      </c>
      <c r="GG10" s="19">
        <v>65.887</v>
      </c>
      <c r="GH10" s="19">
        <v>62.988</v>
      </c>
      <c r="GI10" s="19">
        <v>63.414999999999999</v>
      </c>
      <c r="GJ10" s="19">
        <v>60.003</v>
      </c>
      <c r="GK10" s="19">
        <v>83.741</v>
      </c>
      <c r="GL10" s="19">
        <v>83.673000000000002</v>
      </c>
      <c r="GM10" s="19">
        <v>80.216999999999999</v>
      </c>
      <c r="GN10" s="19">
        <v>78.191999999999993</v>
      </c>
      <c r="GO10" s="19">
        <v>76.111000000000004</v>
      </c>
      <c r="GP10" s="19">
        <v>79.658000000000001</v>
      </c>
      <c r="GQ10" s="19">
        <v>82.712999999999994</v>
      </c>
      <c r="GR10" s="19">
        <v>84.015000000000001</v>
      </c>
      <c r="GS10" s="19">
        <v>82.381</v>
      </c>
      <c r="GT10" s="19">
        <v>81.980999999999995</v>
      </c>
      <c r="GU10" s="19">
        <v>83.721000000000004</v>
      </c>
      <c r="GV10" s="19">
        <v>83.378</v>
      </c>
      <c r="GW10" s="19">
        <v>81.795000000000002</v>
      </c>
      <c r="GX10" s="19">
        <v>84.108000000000004</v>
      </c>
      <c r="GY10" s="19">
        <v>84.816999999999993</v>
      </c>
      <c r="GZ10" s="19">
        <v>97.953000000000003</v>
      </c>
      <c r="HA10" s="19">
        <v>105.133</v>
      </c>
      <c r="HB10" s="19">
        <v>106.11799999999999</v>
      </c>
      <c r="HC10" s="19">
        <v>115.13500000000001</v>
      </c>
      <c r="HD10" s="19">
        <v>118.372</v>
      </c>
      <c r="HE10" s="19">
        <v>106.057</v>
      </c>
      <c r="HF10" s="19">
        <v>105.59399999999999</v>
      </c>
      <c r="HG10" s="19">
        <v>102.63800000000001</v>
      </c>
      <c r="HH10" s="19">
        <v>103.637</v>
      </c>
      <c r="HI10" s="19">
        <v>102.792</v>
      </c>
      <c r="HJ10" s="19">
        <v>103.684</v>
      </c>
      <c r="HK10" s="19">
        <v>104.197</v>
      </c>
      <c r="HL10" s="19">
        <v>106.36199999999999</v>
      </c>
      <c r="HM10" s="19">
        <v>95.924999999999997</v>
      </c>
      <c r="HN10" s="19">
        <v>89.466999999999999</v>
      </c>
      <c r="HO10" s="19">
        <v>89.16</v>
      </c>
      <c r="HP10" s="19">
        <v>89.418000000000006</v>
      </c>
      <c r="HQ10" s="19">
        <v>84.373999999999995</v>
      </c>
      <c r="HR10" s="19">
        <v>86.518000000000001</v>
      </c>
      <c r="HS10" s="19">
        <v>88.313999999999993</v>
      </c>
      <c r="HT10" s="19">
        <v>92.385999999999996</v>
      </c>
      <c r="HU10" s="19">
        <v>97.400999999999996</v>
      </c>
      <c r="HV10" s="19">
        <v>100.71</v>
      </c>
      <c r="HW10" s="19">
        <v>99.832999999999998</v>
      </c>
      <c r="HX10" s="19">
        <v>97.504000000000005</v>
      </c>
      <c r="HY10" s="19">
        <v>94.05</v>
      </c>
      <c r="HZ10" s="19">
        <v>92.724999999999994</v>
      </c>
      <c r="IA10" s="19">
        <v>92.328000000000003</v>
      </c>
      <c r="IB10" s="19">
        <v>93.144999999999996</v>
      </c>
      <c r="IC10" s="19">
        <v>95.646000000000001</v>
      </c>
      <c r="ID10" s="19">
        <v>101.253</v>
      </c>
      <c r="IE10" s="19">
        <v>103.13500000000001</v>
      </c>
      <c r="IF10" s="19">
        <v>97.977999999999994</v>
      </c>
      <c r="IG10" s="19">
        <v>92.391999999999996</v>
      </c>
      <c r="IH10" s="19">
        <v>89.466999999999999</v>
      </c>
      <c r="II10" s="19">
        <v>92.364999999999995</v>
      </c>
      <c r="IJ10" s="19">
        <v>95.835999999999999</v>
      </c>
      <c r="IK10" s="19">
        <v>98.721999999999994</v>
      </c>
      <c r="IL10" s="19">
        <v>101.077</v>
      </c>
      <c r="IM10" s="19">
        <v>104.149</v>
      </c>
      <c r="IN10" s="19">
        <v>107.023</v>
      </c>
      <c r="IO10" s="19">
        <v>105.83</v>
      </c>
      <c r="IP10" s="19">
        <v>104.277</v>
      </c>
      <c r="IQ10" s="19">
        <v>104.598</v>
      </c>
      <c r="IR10" s="19">
        <v>103.173</v>
      </c>
      <c r="IS10" s="19">
        <v>103.831</v>
      </c>
      <c r="IT10" s="19">
        <v>110.756</v>
      </c>
      <c r="IU10" s="19">
        <v>109.953</v>
      </c>
      <c r="IV10" s="19">
        <v>111.86499999999999</v>
      </c>
      <c r="IW10" s="19">
        <v>113.23099999999999</v>
      </c>
      <c r="IX10" s="19">
        <v>111.206</v>
      </c>
      <c r="IY10" s="19">
        <v>106.815</v>
      </c>
      <c r="IZ10" s="19">
        <v>113</v>
      </c>
      <c r="JA10" s="19">
        <v>121.011</v>
      </c>
      <c r="JB10" s="19">
        <v>124.277</v>
      </c>
      <c r="JC10" s="19">
        <v>129.22499999999999</v>
      </c>
      <c r="JD10" s="19">
        <v>143.41200000000001</v>
      </c>
      <c r="JE10" s="19">
        <v>148.49799999999999</v>
      </c>
      <c r="JF10" s="19">
        <v>147.114</v>
      </c>
      <c r="JG10" s="19">
        <v>145.59399999999999</v>
      </c>
      <c r="JH10" s="19">
        <v>147.36699999999999</v>
      </c>
      <c r="JI10" s="19">
        <v>146.76300000000001</v>
      </c>
      <c r="JJ10" s="19">
        <v>145.02500000000001</v>
      </c>
      <c r="JK10" s="19">
        <v>145.053</v>
      </c>
      <c r="JL10" s="19">
        <v>146.84</v>
      </c>
      <c r="JM10" s="19">
        <v>135.977</v>
      </c>
      <c r="JN10" s="19">
        <v>131.70699999999999</v>
      </c>
      <c r="JO10" s="19">
        <v>130.34399999999999</v>
      </c>
      <c r="JP10" s="19">
        <v>130.23599999999999</v>
      </c>
      <c r="JQ10" s="19">
        <v>130.679</v>
      </c>
      <c r="JR10" s="19">
        <v>130.869</v>
      </c>
      <c r="JS10" s="19">
        <v>130.161</v>
      </c>
      <c r="JT10" s="19">
        <v>128.66399999999999</v>
      </c>
      <c r="JU10" s="19">
        <v>125.01900000000001</v>
      </c>
      <c r="JV10" s="19">
        <v>126.07</v>
      </c>
      <c r="JW10" s="19">
        <v>123.017</v>
      </c>
      <c r="JX10" s="19">
        <v>100.623</v>
      </c>
      <c r="JY10" s="19">
        <v>91.03</v>
      </c>
      <c r="JZ10" s="19">
        <v>91.435000000000002</v>
      </c>
      <c r="KA10" s="19">
        <v>90.570999999999998</v>
      </c>
      <c r="KB10" s="19">
        <v>90.546999999999997</v>
      </c>
      <c r="KC10" s="19">
        <v>90.477000000000004</v>
      </c>
      <c r="KD10" s="19">
        <v>91.427999999999997</v>
      </c>
      <c r="KE10" s="19">
        <v>90.875</v>
      </c>
      <c r="KF10" s="19">
        <v>90.873999999999995</v>
      </c>
      <c r="KG10" s="19">
        <v>89.475999999999999</v>
      </c>
      <c r="KH10" s="19">
        <v>88.61</v>
      </c>
      <c r="KI10" s="19">
        <v>87.003</v>
      </c>
      <c r="KJ10" s="19">
        <v>81.710999999999999</v>
      </c>
      <c r="KK10" s="19">
        <v>80.316000000000003</v>
      </c>
      <c r="KL10" s="19">
        <v>81.582999999999998</v>
      </c>
      <c r="KM10" s="19">
        <v>85.245000000000005</v>
      </c>
      <c r="KN10" s="19">
        <v>87.253</v>
      </c>
      <c r="KO10" s="19">
        <v>85.162999999999997</v>
      </c>
      <c r="KP10" s="19">
        <v>84.203000000000003</v>
      </c>
      <c r="KQ10" s="19">
        <v>82.438000000000002</v>
      </c>
      <c r="KR10" s="19">
        <v>79.733999999999995</v>
      </c>
      <c r="KS10" s="19">
        <v>81.114999999999995</v>
      </c>
      <c r="KT10" s="19">
        <v>83.730999999999995</v>
      </c>
      <c r="KU10" s="19">
        <v>82.515000000000001</v>
      </c>
      <c r="KV10" s="19">
        <v>91.418999999999997</v>
      </c>
      <c r="KW10" s="19">
        <v>97.754999999999995</v>
      </c>
      <c r="KX10" s="19">
        <v>104.449</v>
      </c>
      <c r="KY10" s="19">
        <v>104.458</v>
      </c>
      <c r="KZ10" s="19">
        <v>111.03</v>
      </c>
      <c r="LA10" s="19">
        <v>108.334</v>
      </c>
      <c r="LB10" s="19">
        <v>107.71899999999999</v>
      </c>
      <c r="LC10" s="19">
        <v>103.066</v>
      </c>
      <c r="LD10" s="19">
        <v>97.947000000000003</v>
      </c>
      <c r="LE10" s="19">
        <v>100.684</v>
      </c>
      <c r="LF10" s="19">
        <v>104.729</v>
      </c>
      <c r="LG10" s="19">
        <v>106.09099999999999</v>
      </c>
      <c r="LH10" s="19">
        <v>111.872</v>
      </c>
      <c r="LI10" s="19">
        <v>132.52600000000001</v>
      </c>
      <c r="LJ10" s="19">
        <v>140.38300000000001</v>
      </c>
      <c r="LK10" s="19">
        <v>142.506</v>
      </c>
      <c r="LL10" s="19">
        <v>142.11799999999999</v>
      </c>
      <c r="LM10" s="19">
        <v>138.69</v>
      </c>
      <c r="LN10" s="19">
        <v>135.13200000000001</v>
      </c>
      <c r="LO10" s="19">
        <v>135.64699999999999</v>
      </c>
      <c r="LP10" s="19">
        <v>135.69</v>
      </c>
      <c r="LQ10" s="19">
        <v>136.48400000000001</v>
      </c>
      <c r="LR10" s="19">
        <v>137.11500000000001</v>
      </c>
      <c r="LS10" s="19">
        <v>144.684</v>
      </c>
      <c r="LT10" s="19">
        <v>150.571</v>
      </c>
      <c r="LU10" s="19">
        <v>152.95500000000001</v>
      </c>
      <c r="LV10" s="19">
        <v>151.78399999999999</v>
      </c>
      <c r="LW10" s="19">
        <v>152.18100000000001</v>
      </c>
      <c r="LX10" s="19">
        <v>151.18</v>
      </c>
      <c r="LY10" s="19">
        <v>153.61199999999999</v>
      </c>
      <c r="LZ10" s="19">
        <v>159.434</v>
      </c>
      <c r="MA10" s="19">
        <v>157.18899999999999</v>
      </c>
      <c r="MB10" s="19">
        <v>158.696</v>
      </c>
      <c r="MC10" s="19">
        <v>161.18700000000001</v>
      </c>
      <c r="MD10" s="19">
        <v>168.42599999999999</v>
      </c>
      <c r="ME10" s="19">
        <v>167.10900000000001</v>
      </c>
      <c r="MF10" s="19">
        <v>159.23599999999999</v>
      </c>
      <c r="MG10" s="19">
        <v>152.08099999999999</v>
      </c>
      <c r="MH10" s="19">
        <v>153.423</v>
      </c>
      <c r="MI10" s="19">
        <v>162.10499999999999</v>
      </c>
      <c r="MJ10" s="19">
        <v>161.11799999999999</v>
      </c>
      <c r="MK10" s="19">
        <v>167.012</v>
      </c>
      <c r="ML10" s="19">
        <v>180.44399999999999</v>
      </c>
      <c r="MM10" s="19">
        <v>182.00800000000001</v>
      </c>
      <c r="MN10" s="19">
        <v>182.929</v>
      </c>
      <c r="MO10" s="19">
        <v>176.36600000000001</v>
      </c>
      <c r="MP10" s="19">
        <v>180.21100000000001</v>
      </c>
      <c r="MQ10" s="19">
        <v>179.965</v>
      </c>
      <c r="MR10" s="19">
        <v>171.75200000000001</v>
      </c>
      <c r="MS10" s="19">
        <v>171.2</v>
      </c>
      <c r="MT10" s="19">
        <v>179.04599999999999</v>
      </c>
      <c r="MU10" s="19">
        <v>200.916</v>
      </c>
      <c r="MV10" s="19">
        <v>204.239</v>
      </c>
      <c r="MW10" s="19">
        <v>212.506</v>
      </c>
      <c r="MX10" s="19">
        <v>214.04</v>
      </c>
      <c r="MY10" s="19">
        <v>205.76400000000001</v>
      </c>
      <c r="MZ10" s="19">
        <v>219.95</v>
      </c>
      <c r="NA10" s="19">
        <v>227.51499999999999</v>
      </c>
      <c r="NB10" s="19">
        <v>254.643</v>
      </c>
      <c r="NC10" s="19">
        <v>267.10399999999998</v>
      </c>
      <c r="ND10" s="19">
        <v>280.10899999999998</v>
      </c>
      <c r="NE10" s="19">
        <v>283.60399999999998</v>
      </c>
      <c r="NF10" s="19">
        <v>278.017</v>
      </c>
      <c r="NG10" s="19">
        <v>268.27499999999998</v>
      </c>
      <c r="NH10" s="19">
        <v>266.86200000000002</v>
      </c>
      <c r="NI10" s="19">
        <v>263.10700000000003</v>
      </c>
      <c r="NJ10" s="19">
        <v>262.267</v>
      </c>
      <c r="NK10" s="19">
        <v>261.89499999999998</v>
      </c>
      <c r="NL10" s="19">
        <v>261.18200000000002</v>
      </c>
      <c r="NM10" s="19">
        <v>258.01100000000002</v>
      </c>
      <c r="NN10" s="19">
        <v>255.64500000000001</v>
      </c>
      <c r="NO10" s="19">
        <v>245.48599999999999</v>
      </c>
      <c r="NP10" s="19">
        <v>244.54</v>
      </c>
      <c r="NQ10" s="19">
        <v>250.25700000000001</v>
      </c>
      <c r="NR10" s="19">
        <v>273.476</v>
      </c>
      <c r="NS10" s="19">
        <v>297.06700000000001</v>
      </c>
      <c r="NT10" s="19">
        <v>294.92200000000003</v>
      </c>
      <c r="NU10" s="19">
        <v>286.98200000000003</v>
      </c>
      <c r="NV10" s="19">
        <v>284.66199999999998</v>
      </c>
      <c r="NW10" s="19">
        <v>277.52</v>
      </c>
      <c r="NX10" s="19">
        <v>264.61700000000002</v>
      </c>
      <c r="NY10" s="19">
        <v>258.88299999999998</v>
      </c>
      <c r="NZ10" s="19">
        <v>268.08499999999998</v>
      </c>
      <c r="OA10" s="19">
        <v>261.94099999999997</v>
      </c>
      <c r="OB10" s="19">
        <v>252.30600000000001</v>
      </c>
      <c r="OC10" s="19">
        <v>249.411</v>
      </c>
      <c r="OD10" s="19">
        <v>244.62799999999999</v>
      </c>
      <c r="OE10" s="19">
        <v>232.81899999999999</v>
      </c>
      <c r="OF10" s="19">
        <v>220.101</v>
      </c>
      <c r="OG10" s="19">
        <v>223.89699999999999</v>
      </c>
      <c r="OH10" s="19">
        <v>244.83199999999999</v>
      </c>
      <c r="OI10" s="19">
        <v>215.66499999999999</v>
      </c>
      <c r="OJ10" s="19">
        <v>206.05799999999999</v>
      </c>
      <c r="OK10" s="19">
        <v>201.64500000000001</v>
      </c>
      <c r="OL10" s="19">
        <v>194.21899999999999</v>
      </c>
      <c r="OM10" s="19">
        <v>183.40199999999999</v>
      </c>
      <c r="ON10" s="19">
        <v>178.35</v>
      </c>
      <c r="OO10" s="19">
        <v>174.7</v>
      </c>
      <c r="OP10" s="19">
        <v>160.34800000000001</v>
      </c>
      <c r="OQ10" s="19">
        <v>160.02000000000001</v>
      </c>
      <c r="OR10" s="19">
        <v>161.48699999999999</v>
      </c>
      <c r="OS10" s="19">
        <v>161.95699999999999</v>
      </c>
      <c r="OT10" s="19">
        <v>160.625</v>
      </c>
      <c r="OU10" s="19">
        <v>163.49299999999999</v>
      </c>
      <c r="OV10" s="19">
        <v>164.84100000000001</v>
      </c>
      <c r="OW10" s="19">
        <v>165.24600000000001</v>
      </c>
      <c r="OX10" s="19">
        <v>160.328</v>
      </c>
      <c r="OY10" s="19">
        <v>155.732</v>
      </c>
      <c r="OZ10" s="19">
        <v>148.76400000000001</v>
      </c>
      <c r="PA10" s="19">
        <v>141.62899999999999</v>
      </c>
      <c r="PB10" s="19">
        <v>136.11600000000001</v>
      </c>
      <c r="PC10" s="19">
        <v>133.363</v>
      </c>
      <c r="PD10" s="19">
        <v>132.98699999999999</v>
      </c>
      <c r="PE10" s="19">
        <v>131.547</v>
      </c>
      <c r="PF10" s="19">
        <v>129.404</v>
      </c>
      <c r="PG10" s="19">
        <v>128.71799999999999</v>
      </c>
      <c r="PH10" s="19">
        <v>127.786</v>
      </c>
      <c r="PI10" s="19">
        <v>126.861</v>
      </c>
      <c r="PJ10" s="19">
        <v>126.176</v>
      </c>
      <c r="PK10" s="19">
        <v>121.032</v>
      </c>
      <c r="PL10" s="19">
        <v>120.107</v>
      </c>
      <c r="PM10" s="19">
        <v>118.468</v>
      </c>
      <c r="PN10" s="19">
        <v>117.25</v>
      </c>
      <c r="PO10" s="19">
        <v>116.273</v>
      </c>
      <c r="PP10" s="19">
        <v>116.563</v>
      </c>
      <c r="PQ10" s="19">
        <v>119.777</v>
      </c>
      <c r="PR10" s="19">
        <v>117.85599999999999</v>
      </c>
      <c r="PS10" s="19">
        <v>117.843</v>
      </c>
      <c r="PT10" s="19">
        <v>115.501</v>
      </c>
      <c r="PU10" s="19">
        <v>116.574</v>
      </c>
      <c r="PV10" s="19">
        <v>116.11799999999999</v>
      </c>
      <c r="PW10" s="19">
        <v>118.497</v>
      </c>
      <c r="PX10" s="19">
        <v>120.9</v>
      </c>
      <c r="PY10" s="19">
        <v>121.318</v>
      </c>
      <c r="PZ10" s="19">
        <v>122.658</v>
      </c>
      <c r="QA10" s="19">
        <v>123.962</v>
      </c>
      <c r="QB10" s="19">
        <v>124.60599999999999</v>
      </c>
      <c r="QC10" s="19">
        <v>124.402</v>
      </c>
      <c r="QD10" s="19">
        <v>127.101</v>
      </c>
      <c r="QE10" s="19">
        <v>127.794</v>
      </c>
      <c r="QF10" s="19">
        <v>126.925</v>
      </c>
      <c r="QG10" s="19">
        <v>127.559</v>
      </c>
      <c r="QH10" s="19">
        <v>128.46899999999999</v>
      </c>
      <c r="QI10" s="19">
        <v>130.46100000000001</v>
      </c>
      <c r="QJ10" s="19">
        <v>131.62700000000001</v>
      </c>
      <c r="QK10" s="19">
        <v>130.721</v>
      </c>
      <c r="QL10" s="19">
        <v>129.309</v>
      </c>
      <c r="QM10" s="19">
        <v>126.79600000000001</v>
      </c>
      <c r="QN10" s="19">
        <v>123.96899999999999</v>
      </c>
      <c r="QO10" s="19">
        <v>121.29600000000001</v>
      </c>
      <c r="QP10" s="19">
        <v>121.611</v>
      </c>
      <c r="QQ10" s="19">
        <v>121.605</v>
      </c>
      <c r="QR10" s="19">
        <v>121.645</v>
      </c>
      <c r="QS10" s="19">
        <v>121</v>
      </c>
      <c r="QT10" s="19">
        <v>121.392</v>
      </c>
      <c r="QU10" s="19">
        <v>122.708</v>
      </c>
      <c r="QV10" s="19">
        <v>123.794</v>
      </c>
      <c r="QW10" s="19">
        <v>124.093</v>
      </c>
      <c r="QX10" s="19">
        <v>123.16500000000001</v>
      </c>
      <c r="QY10" s="19">
        <v>123.25</v>
      </c>
      <c r="QZ10" s="19">
        <v>116.907</v>
      </c>
      <c r="RA10" s="19">
        <v>117.78700000000001</v>
      </c>
      <c r="RB10" s="19">
        <v>115.17700000000001</v>
      </c>
      <c r="RC10" s="19">
        <v>110.018</v>
      </c>
      <c r="RD10" s="19">
        <v>109.953</v>
      </c>
      <c r="RE10" s="19">
        <v>108.54600000000001</v>
      </c>
      <c r="RF10" s="19">
        <v>109.655</v>
      </c>
      <c r="RG10" s="19">
        <v>109.298</v>
      </c>
      <c r="RH10" s="19">
        <v>108.259</v>
      </c>
      <c r="RI10" s="19">
        <v>106.45099999999999</v>
      </c>
      <c r="RJ10" s="19">
        <v>108.645</v>
      </c>
      <c r="RK10" s="19">
        <v>110.773</v>
      </c>
      <c r="RL10" s="19">
        <v>116.11499999999999</v>
      </c>
      <c r="RM10" s="19">
        <v>119.59099999999999</v>
      </c>
      <c r="RN10" s="19">
        <v>129.43199999999999</v>
      </c>
      <c r="RO10" s="19">
        <v>131.09299999999999</v>
      </c>
      <c r="RP10" s="19">
        <v>133.37899999999999</v>
      </c>
      <c r="RQ10" s="19">
        <v>132.98400000000001</v>
      </c>
      <c r="RR10" s="19">
        <v>131.73500000000001</v>
      </c>
      <c r="RS10" s="19">
        <v>132.809</v>
      </c>
      <c r="RT10" s="19">
        <v>133.124</v>
      </c>
      <c r="RU10" s="19">
        <v>136.161</v>
      </c>
      <c r="RV10" s="19">
        <v>141.215</v>
      </c>
      <c r="RW10" s="19">
        <v>142.60400000000001</v>
      </c>
      <c r="RX10" s="19">
        <v>142.84200000000001</v>
      </c>
      <c r="RY10" s="19">
        <v>140.61199999999999</v>
      </c>
      <c r="RZ10" s="19">
        <v>148.96700000000001</v>
      </c>
      <c r="SA10" s="19">
        <v>159.03299999999999</v>
      </c>
      <c r="SB10" s="19">
        <v>167.803</v>
      </c>
      <c r="SC10" s="19">
        <v>175.48599999999999</v>
      </c>
      <c r="SD10" s="19">
        <v>176.26900000000001</v>
      </c>
      <c r="SE10" s="19">
        <v>180.33699999999999</v>
      </c>
      <c r="SF10" s="19">
        <v>175.71100000000001</v>
      </c>
      <c r="SG10" s="19">
        <v>178.63800000000001</v>
      </c>
      <c r="SH10" s="19">
        <v>173.16800000000001</v>
      </c>
      <c r="SI10" s="19">
        <v>167.137</v>
      </c>
      <c r="SJ10" s="19">
        <v>161.51599999999999</v>
      </c>
      <c r="SK10" s="19">
        <v>153.03100000000001</v>
      </c>
      <c r="SL10" s="19">
        <v>151.66399999999999</v>
      </c>
      <c r="SM10" s="19">
        <v>145.33699999999999</v>
      </c>
      <c r="SN10" s="19">
        <v>142.56399999999999</v>
      </c>
      <c r="SO10" s="19">
        <v>138.446</v>
      </c>
      <c r="SP10" s="19">
        <v>137.91900000000001</v>
      </c>
      <c r="SQ10" s="19">
        <v>143.55000000000001</v>
      </c>
      <c r="SR10" s="19">
        <v>143.98599999999999</v>
      </c>
      <c r="SS10" s="19">
        <v>146.577</v>
      </c>
      <c r="ST10" s="19">
        <v>150.21199999999999</v>
      </c>
      <c r="SU10" s="19">
        <v>138.00700000000001</v>
      </c>
    </row>
    <row r="13" spans="2:515" x14ac:dyDescent="0.25">
      <c r="B13" s="2" t="s">
        <v>749</v>
      </c>
    </row>
    <row r="14" spans="2:515" x14ac:dyDescent="0.25">
      <c r="B14" s="2" t="s">
        <v>751</v>
      </c>
      <c r="C14" s="2" t="s">
        <v>745</v>
      </c>
    </row>
    <row r="15" spans="2:515" x14ac:dyDescent="0.25">
      <c r="B15" s="2" t="s">
        <v>746</v>
      </c>
      <c r="C15" s="2" t="s">
        <v>747</v>
      </c>
    </row>
    <row r="16" spans="2:515" x14ac:dyDescent="0.25">
      <c r="B16" s="2" t="s">
        <v>750</v>
      </c>
    </row>
    <row r="17" spans="2:513" x14ac:dyDescent="0.25">
      <c r="B17" s="2" t="s">
        <v>753</v>
      </c>
      <c r="C17" s="2" t="s">
        <v>752</v>
      </c>
    </row>
    <row r="18" spans="2:513" x14ac:dyDescent="0.25">
      <c r="B18" s="2" t="s">
        <v>754</v>
      </c>
      <c r="C18" s="2" t="s">
        <v>755</v>
      </c>
    </row>
    <row r="19" spans="2:513" x14ac:dyDescent="0.25">
      <c r="B19" s="2" t="s">
        <v>756</v>
      </c>
      <c r="C19" s="2" t="s">
        <v>757</v>
      </c>
    </row>
    <row r="20" spans="2:513" x14ac:dyDescent="0.25">
      <c r="B20" s="2" t="s">
        <v>1088</v>
      </c>
      <c r="C20" s="2" t="s">
        <v>1087</v>
      </c>
    </row>
    <row r="23" spans="2:513" x14ac:dyDescent="0.25">
      <c r="B23" s="2" t="s">
        <v>749</v>
      </c>
      <c r="C23" s="2" t="s">
        <v>765</v>
      </c>
      <c r="D23" s="2" t="str">
        <f>D8</f>
        <v>AL243419 Corp</v>
      </c>
    </row>
    <row r="24" spans="2:513" x14ac:dyDescent="0.25">
      <c r="B24" s="2" t="s">
        <v>751</v>
      </c>
      <c r="C24" s="2" t="s">
        <v>766</v>
      </c>
      <c r="D24" s="2" t="s">
        <v>745</v>
      </c>
    </row>
    <row r="25" spans="2:513" x14ac:dyDescent="0.25">
      <c r="B25" s="2" t="s">
        <v>746</v>
      </c>
      <c r="C25" s="13" t="s">
        <v>747</v>
      </c>
      <c r="D25" s="2" t="s">
        <v>747</v>
      </c>
    </row>
    <row r="26" spans="2:513" x14ac:dyDescent="0.25">
      <c r="B26" s="2" t="s">
        <v>750</v>
      </c>
      <c r="C26" s="13"/>
    </row>
    <row r="27" spans="2:513" x14ac:dyDescent="0.25">
      <c r="B27" s="2" t="s">
        <v>753</v>
      </c>
      <c r="C27" s="2" t="s">
        <v>763</v>
      </c>
      <c r="D27" s="2" t="s">
        <v>752</v>
      </c>
    </row>
    <row r="28" spans="2:513" x14ac:dyDescent="0.25">
      <c r="B28" s="2" t="s">
        <v>754</v>
      </c>
      <c r="C28" s="2" t="s">
        <v>755</v>
      </c>
      <c r="D28" s="2" t="s">
        <v>755</v>
      </c>
    </row>
    <row r="29" spans="2:513" x14ac:dyDescent="0.25">
      <c r="B29" s="2" t="s">
        <v>756</v>
      </c>
      <c r="C29" s="2" t="s">
        <v>757</v>
      </c>
      <c r="D29" s="2" t="s">
        <v>757</v>
      </c>
    </row>
    <row r="30" spans="2:513" x14ac:dyDescent="0.25">
      <c r="C30" s="2" t="s">
        <v>902</v>
      </c>
      <c r="D30" s="2" t="str">
        <f>B8</f>
        <v>LXSGR 4 1/2 12/06/76</v>
      </c>
    </row>
    <row r="31" spans="2:513" x14ac:dyDescent="0.25">
      <c r="C31" s="16">
        <f>_xll.BDH(C23,C24,C25,C26,C27,C28,C29,"cols=1;rows=506")</f>
        <v>43990</v>
      </c>
      <c r="D31" s="2">
        <f>_xll.BDH(D23,D24,D25,D26,D27,D28,D29,"cols=1;rows=510")</f>
        <v>260.79399999999998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</row>
    <row r="32" spans="2:513" x14ac:dyDescent="0.25">
      <c r="C32" s="16">
        <v>43987</v>
      </c>
      <c r="D32" s="2">
        <v>279.678</v>
      </c>
      <c r="H32" s="17"/>
    </row>
    <row r="33" spans="3:8" x14ac:dyDescent="0.25">
      <c r="C33" s="16">
        <v>43986</v>
      </c>
      <c r="D33" s="2">
        <v>305.13200000000001</v>
      </c>
      <c r="H33" s="17"/>
    </row>
    <row r="34" spans="3:8" x14ac:dyDescent="0.25">
      <c r="C34" s="16">
        <v>43985</v>
      </c>
      <c r="D34" s="2">
        <v>316.41199999999998</v>
      </c>
      <c r="H34" s="17"/>
    </row>
    <row r="35" spans="3:8" x14ac:dyDescent="0.25">
      <c r="C35" s="16">
        <v>43984</v>
      </c>
      <c r="D35" s="2">
        <v>334.19400000000002</v>
      </c>
      <c r="H35" s="17"/>
    </row>
    <row r="36" spans="3:8" x14ac:dyDescent="0.25">
      <c r="C36" s="16">
        <v>43983</v>
      </c>
      <c r="D36" s="2">
        <v>339.16199999999998</v>
      </c>
      <c r="H36" s="17"/>
    </row>
    <row r="37" spans="3:8" x14ac:dyDescent="0.25">
      <c r="C37" s="16">
        <v>43980</v>
      </c>
      <c r="D37" s="2">
        <v>340.68900000000002</v>
      </c>
      <c r="H37" s="17"/>
    </row>
    <row r="38" spans="3:8" x14ac:dyDescent="0.25">
      <c r="C38" s="16">
        <v>43979</v>
      </c>
      <c r="D38" s="2">
        <v>334.625</v>
      </c>
      <c r="H38" s="17"/>
    </row>
    <row r="39" spans="3:8" x14ac:dyDescent="0.25">
      <c r="C39" s="16">
        <v>43978</v>
      </c>
      <c r="D39" s="2">
        <v>336.22399999999999</v>
      </c>
      <c r="H39" s="17"/>
    </row>
    <row r="40" spans="3:8" x14ac:dyDescent="0.25">
      <c r="C40" s="16">
        <v>43977</v>
      </c>
      <c r="D40" s="2">
        <v>362.68</v>
      </c>
      <c r="H40" s="17"/>
    </row>
    <row r="41" spans="3:8" x14ac:dyDescent="0.25">
      <c r="C41" s="16">
        <v>43973</v>
      </c>
      <c r="D41" s="2">
        <v>372.35500000000002</v>
      </c>
      <c r="H41" s="17"/>
    </row>
    <row r="42" spans="3:8" x14ac:dyDescent="0.25">
      <c r="C42" s="16">
        <v>43972</v>
      </c>
      <c r="D42" s="2">
        <v>384.82100000000003</v>
      </c>
      <c r="H42" s="17"/>
    </row>
    <row r="43" spans="3:8" x14ac:dyDescent="0.25">
      <c r="C43" s="16">
        <v>43971</v>
      </c>
      <c r="D43" s="2">
        <v>390.39</v>
      </c>
      <c r="H43" s="17"/>
    </row>
    <row r="44" spans="3:8" x14ac:dyDescent="0.25">
      <c r="C44" s="16">
        <v>43970</v>
      </c>
      <c r="D44" s="2">
        <v>394.78199999999998</v>
      </c>
      <c r="H44" s="17"/>
    </row>
    <row r="45" spans="3:8" x14ac:dyDescent="0.25">
      <c r="C45" s="16">
        <v>43969</v>
      </c>
      <c r="D45" s="2">
        <v>408.22500000000002</v>
      </c>
      <c r="H45" s="17"/>
    </row>
    <row r="46" spans="3:8" x14ac:dyDescent="0.25">
      <c r="C46" s="16">
        <v>43966</v>
      </c>
      <c r="D46" s="2">
        <v>425.69499999999999</v>
      </c>
      <c r="H46" s="17"/>
    </row>
    <row r="47" spans="3:8" x14ac:dyDescent="0.25">
      <c r="C47" s="16">
        <v>43965</v>
      </c>
      <c r="D47" s="2">
        <v>430.71199999999999</v>
      </c>
      <c r="H47" s="17"/>
    </row>
    <row r="48" spans="3:8" x14ac:dyDescent="0.25">
      <c r="C48" s="16">
        <v>43964</v>
      </c>
      <c r="D48" s="2">
        <v>430.86799999999999</v>
      </c>
      <c r="H48" s="17"/>
    </row>
    <row r="49" spans="3:8" x14ac:dyDescent="0.25">
      <c r="C49" s="16">
        <v>43963</v>
      </c>
      <c r="D49" s="2">
        <v>423.57799999999997</v>
      </c>
      <c r="H49" s="17"/>
    </row>
    <row r="50" spans="3:8" x14ac:dyDescent="0.25">
      <c r="C50" s="16">
        <v>43962</v>
      </c>
      <c r="D50" s="2">
        <v>420.88499999999999</v>
      </c>
      <c r="H50" s="17"/>
    </row>
    <row r="51" spans="3:8" x14ac:dyDescent="0.25">
      <c r="C51" s="16">
        <v>43958</v>
      </c>
      <c r="D51" s="2">
        <v>421.62400000000002</v>
      </c>
      <c r="H51" s="17"/>
    </row>
    <row r="52" spans="3:8" x14ac:dyDescent="0.25">
      <c r="C52" s="16">
        <v>43957</v>
      </c>
      <c r="D52" s="2">
        <v>396.80500000000001</v>
      </c>
      <c r="H52" s="17"/>
    </row>
    <row r="53" spans="3:8" x14ac:dyDescent="0.25">
      <c r="C53" s="16">
        <v>43956</v>
      </c>
      <c r="D53" s="2">
        <v>421.24599999999998</v>
      </c>
      <c r="H53" s="17"/>
    </row>
    <row r="54" spans="3:8" x14ac:dyDescent="0.25">
      <c r="C54" s="16">
        <v>43955</v>
      </c>
      <c r="D54" s="2">
        <v>428.24</v>
      </c>
      <c r="H54" s="17"/>
    </row>
    <row r="55" spans="3:8" x14ac:dyDescent="0.25">
      <c r="C55" s="16">
        <v>43952</v>
      </c>
      <c r="D55" s="2">
        <v>433.745</v>
      </c>
      <c r="H55" s="17"/>
    </row>
    <row r="56" spans="3:8" x14ac:dyDescent="0.25">
      <c r="C56" s="16">
        <v>43951</v>
      </c>
      <c r="D56" s="2">
        <v>433.839</v>
      </c>
      <c r="H56" s="17"/>
    </row>
    <row r="57" spans="3:8" x14ac:dyDescent="0.25">
      <c r="C57" s="16">
        <v>43950</v>
      </c>
      <c r="D57" s="2">
        <v>430.94099999999997</v>
      </c>
      <c r="H57" s="17"/>
    </row>
    <row r="58" spans="3:8" x14ac:dyDescent="0.25">
      <c r="C58" s="16">
        <v>43949</v>
      </c>
      <c r="D58" s="2">
        <v>436.40699999999998</v>
      </c>
      <c r="H58" s="17"/>
    </row>
    <row r="59" spans="3:8" x14ac:dyDescent="0.25">
      <c r="C59" s="16">
        <v>43948</v>
      </c>
      <c r="D59" s="2">
        <v>441.64</v>
      </c>
      <c r="H59" s="17"/>
    </row>
    <row r="60" spans="3:8" x14ac:dyDescent="0.25">
      <c r="C60" s="16">
        <v>43945</v>
      </c>
      <c r="D60" s="2">
        <v>444.71899999999999</v>
      </c>
      <c r="H60" s="17"/>
    </row>
    <row r="61" spans="3:8" x14ac:dyDescent="0.25">
      <c r="C61" s="16">
        <v>43944</v>
      </c>
      <c r="D61" s="2">
        <v>467.84800000000001</v>
      </c>
      <c r="H61" s="17"/>
    </row>
    <row r="62" spans="3:8" x14ac:dyDescent="0.25">
      <c r="C62" s="16">
        <v>43943</v>
      </c>
      <c r="D62" s="2">
        <v>475.30700000000002</v>
      </c>
      <c r="H62" s="17"/>
    </row>
    <row r="63" spans="3:8" x14ac:dyDescent="0.25">
      <c r="C63" s="16">
        <v>43942</v>
      </c>
      <c r="D63" s="2">
        <v>483.738</v>
      </c>
      <c r="H63" s="17"/>
    </row>
    <row r="64" spans="3:8" x14ac:dyDescent="0.25">
      <c r="C64" s="16">
        <v>43941</v>
      </c>
      <c r="D64" s="2">
        <v>489.11099999999999</v>
      </c>
      <c r="H64" s="17"/>
    </row>
    <row r="65" spans="3:8" x14ac:dyDescent="0.25">
      <c r="C65" s="16">
        <v>43938</v>
      </c>
      <c r="D65" s="2">
        <v>491.625</v>
      </c>
      <c r="H65" s="17"/>
    </row>
    <row r="66" spans="3:8" x14ac:dyDescent="0.25">
      <c r="C66" s="16">
        <v>43937</v>
      </c>
      <c r="D66" s="2">
        <v>501.67200000000003</v>
      </c>
      <c r="H66" s="17"/>
    </row>
    <row r="67" spans="3:8" x14ac:dyDescent="0.25">
      <c r="C67" s="16">
        <v>43936</v>
      </c>
      <c r="D67" s="2">
        <v>504.08800000000002</v>
      </c>
      <c r="H67" s="17"/>
    </row>
    <row r="68" spans="3:8" x14ac:dyDescent="0.25">
      <c r="C68" s="16">
        <v>43935</v>
      </c>
      <c r="D68" s="2">
        <v>502.745</v>
      </c>
      <c r="H68" s="17"/>
    </row>
    <row r="69" spans="3:8" x14ac:dyDescent="0.25">
      <c r="C69" s="16">
        <v>43930</v>
      </c>
      <c r="D69" s="2">
        <v>504.55599999999998</v>
      </c>
      <c r="H69" s="17"/>
    </row>
    <row r="70" spans="3:8" x14ac:dyDescent="0.25">
      <c r="C70" s="16">
        <v>43929</v>
      </c>
      <c r="D70" s="2">
        <v>556.18700000000001</v>
      </c>
      <c r="H70" s="17"/>
    </row>
    <row r="71" spans="3:8" x14ac:dyDescent="0.25">
      <c r="C71" s="16">
        <v>43928</v>
      </c>
      <c r="D71" s="2">
        <v>577.49099999999999</v>
      </c>
      <c r="H71" s="17"/>
    </row>
    <row r="72" spans="3:8" x14ac:dyDescent="0.25">
      <c r="C72" s="16">
        <v>43927</v>
      </c>
      <c r="D72" s="2">
        <v>591.26400000000001</v>
      </c>
      <c r="H72" s="17"/>
    </row>
    <row r="73" spans="3:8" x14ac:dyDescent="0.25">
      <c r="C73" s="16">
        <v>43924</v>
      </c>
      <c r="D73" s="2">
        <v>607.56200000000001</v>
      </c>
      <c r="H73" s="17"/>
    </row>
    <row r="74" spans="3:8" x14ac:dyDescent="0.25">
      <c r="C74" s="16">
        <v>43923</v>
      </c>
      <c r="D74" s="2">
        <v>610.40700000000004</v>
      </c>
      <c r="H74" s="17"/>
    </row>
    <row r="75" spans="3:8" x14ac:dyDescent="0.25">
      <c r="C75" s="16">
        <v>43922</v>
      </c>
      <c r="D75" s="2">
        <v>608.34500000000003</v>
      </c>
      <c r="H75" s="17"/>
    </row>
    <row r="76" spans="3:8" x14ac:dyDescent="0.25">
      <c r="C76" s="16">
        <v>43921</v>
      </c>
      <c r="D76" s="2">
        <v>606.42399999999998</v>
      </c>
      <c r="H76" s="17"/>
    </row>
    <row r="77" spans="3:8" x14ac:dyDescent="0.25">
      <c r="C77" s="16">
        <v>43920</v>
      </c>
      <c r="D77" s="2">
        <v>606.76800000000003</v>
      </c>
      <c r="H77" s="17"/>
    </row>
    <row r="78" spans="3:8" x14ac:dyDescent="0.25">
      <c r="C78" s="16">
        <v>43917</v>
      </c>
      <c r="D78" s="2">
        <v>608.89</v>
      </c>
      <c r="H78" s="17"/>
    </row>
    <row r="79" spans="3:8" x14ac:dyDescent="0.25">
      <c r="C79" s="16">
        <v>43916</v>
      </c>
      <c r="D79" s="2">
        <v>608.77200000000005</v>
      </c>
      <c r="H79" s="17"/>
    </row>
    <row r="80" spans="3:8" x14ac:dyDescent="0.25">
      <c r="C80" s="16">
        <v>43915</v>
      </c>
      <c r="D80" s="2">
        <v>621.69799999999998</v>
      </c>
      <c r="H80" s="17"/>
    </row>
    <row r="81" spans="3:8" x14ac:dyDescent="0.25">
      <c r="C81" s="16">
        <v>43914</v>
      </c>
      <c r="D81" s="2">
        <v>614.245</v>
      </c>
      <c r="H81" s="17"/>
    </row>
    <row r="82" spans="3:8" x14ac:dyDescent="0.25">
      <c r="C82" s="16">
        <v>43913</v>
      </c>
      <c r="D82" s="2">
        <v>650.822</v>
      </c>
      <c r="H82" s="17"/>
    </row>
    <row r="83" spans="3:8" x14ac:dyDescent="0.25">
      <c r="C83" s="16">
        <v>43910</v>
      </c>
      <c r="D83" s="2">
        <v>644.23</v>
      </c>
      <c r="H83" s="17"/>
    </row>
    <row r="84" spans="3:8" x14ac:dyDescent="0.25">
      <c r="C84" s="16">
        <v>43909</v>
      </c>
      <c r="D84" s="2">
        <v>613.66300000000001</v>
      </c>
      <c r="H84" s="17"/>
    </row>
    <row r="85" spans="3:8" x14ac:dyDescent="0.25">
      <c r="C85" s="16">
        <v>43908</v>
      </c>
      <c r="D85" s="2">
        <v>612.16399999999999</v>
      </c>
      <c r="H85" s="17"/>
    </row>
    <row r="86" spans="3:8" x14ac:dyDescent="0.25">
      <c r="C86" s="16">
        <v>43907</v>
      </c>
      <c r="D86" s="2">
        <v>617.36900000000003</v>
      </c>
      <c r="H86" s="17"/>
    </row>
    <row r="87" spans="3:8" x14ac:dyDescent="0.25">
      <c r="C87" s="16">
        <v>43906</v>
      </c>
      <c r="D87" s="2">
        <v>534.46199999999999</v>
      </c>
      <c r="H87" s="17"/>
    </row>
    <row r="88" spans="3:8" x14ac:dyDescent="0.25">
      <c r="C88" s="16">
        <v>43903</v>
      </c>
      <c r="D88" s="2">
        <v>462.12400000000002</v>
      </c>
      <c r="H88" s="17"/>
    </row>
    <row r="89" spans="3:8" x14ac:dyDescent="0.25">
      <c r="C89" s="16">
        <v>43902</v>
      </c>
      <c r="D89" s="2">
        <v>382.85399999999998</v>
      </c>
      <c r="H89" s="17"/>
    </row>
    <row r="90" spans="3:8" x14ac:dyDescent="0.25">
      <c r="C90" s="16">
        <v>43901</v>
      </c>
      <c r="D90" s="2">
        <v>369.59199999999998</v>
      </c>
      <c r="H90" s="17"/>
    </row>
    <row r="91" spans="3:8" x14ac:dyDescent="0.25">
      <c r="C91" s="16">
        <v>43900</v>
      </c>
      <c r="D91" s="2">
        <v>317.79199999999997</v>
      </c>
      <c r="H91" s="17"/>
    </row>
    <row r="92" spans="3:8" x14ac:dyDescent="0.25">
      <c r="C92" s="16">
        <v>43899</v>
      </c>
      <c r="D92" s="2">
        <v>306.72699999999998</v>
      </c>
      <c r="H92" s="17"/>
    </row>
    <row r="93" spans="3:8" x14ac:dyDescent="0.25">
      <c r="C93" s="16">
        <v>43896</v>
      </c>
      <c r="D93" s="2">
        <v>309.01799999999997</v>
      </c>
      <c r="H93" s="17"/>
    </row>
    <row r="94" spans="3:8" x14ac:dyDescent="0.25">
      <c r="C94" s="16">
        <v>43895</v>
      </c>
      <c r="D94" s="2">
        <v>264.09699999999998</v>
      </c>
      <c r="H94" s="17"/>
    </row>
    <row r="95" spans="3:8" x14ac:dyDescent="0.25">
      <c r="C95" s="16">
        <v>43894</v>
      </c>
      <c r="D95" s="2">
        <v>233.75399999999999</v>
      </c>
      <c r="H95" s="17"/>
    </row>
    <row r="96" spans="3:8" x14ac:dyDescent="0.25">
      <c r="C96" s="16">
        <v>43893</v>
      </c>
      <c r="D96" s="2">
        <v>221.209</v>
      </c>
      <c r="H96" s="17"/>
    </row>
    <row r="97" spans="3:8" x14ac:dyDescent="0.25">
      <c r="C97" s="16">
        <v>43892</v>
      </c>
      <c r="D97" s="2">
        <v>227.36799999999999</v>
      </c>
      <c r="H97" s="17"/>
    </row>
    <row r="98" spans="3:8" x14ac:dyDescent="0.25">
      <c r="C98" s="16">
        <v>43889</v>
      </c>
      <c r="D98" s="2">
        <v>237.83600000000001</v>
      </c>
      <c r="H98" s="17"/>
    </row>
    <row r="99" spans="3:8" x14ac:dyDescent="0.25">
      <c r="C99" s="16">
        <v>43888</v>
      </c>
      <c r="D99" s="2">
        <v>233.958</v>
      </c>
      <c r="H99" s="17"/>
    </row>
    <row r="100" spans="3:8" x14ac:dyDescent="0.25">
      <c r="C100" s="16">
        <v>43887</v>
      </c>
      <c r="D100" s="2">
        <v>208.886</v>
      </c>
      <c r="H100" s="17"/>
    </row>
    <row r="101" spans="3:8" x14ac:dyDescent="0.25">
      <c r="C101" s="16">
        <v>43886</v>
      </c>
      <c r="D101" s="2">
        <v>193.07599999999999</v>
      </c>
      <c r="H101" s="17"/>
    </row>
    <row r="102" spans="3:8" x14ac:dyDescent="0.25">
      <c r="C102" s="16">
        <v>43885</v>
      </c>
      <c r="D102" s="2">
        <v>183.203</v>
      </c>
      <c r="H102" s="17"/>
    </row>
    <row r="103" spans="3:8" x14ac:dyDescent="0.25">
      <c r="C103" s="16">
        <v>43882</v>
      </c>
      <c r="D103" s="2">
        <v>172.881</v>
      </c>
      <c r="H103" s="17"/>
    </row>
    <row r="104" spans="3:8" x14ac:dyDescent="0.25">
      <c r="C104" s="16">
        <v>43881</v>
      </c>
      <c r="D104" s="2">
        <v>158.65600000000001</v>
      </c>
      <c r="H104" s="17"/>
    </row>
    <row r="105" spans="3:8" x14ac:dyDescent="0.25">
      <c r="C105" s="16">
        <v>43880</v>
      </c>
      <c r="D105" s="2">
        <v>160.346</v>
      </c>
      <c r="H105" s="17"/>
    </row>
    <row r="106" spans="3:8" x14ac:dyDescent="0.25">
      <c r="C106" s="16">
        <v>43879</v>
      </c>
      <c r="D106" s="2">
        <v>162.32400000000001</v>
      </c>
      <c r="H106" s="17"/>
    </row>
    <row r="107" spans="3:8" x14ac:dyDescent="0.25">
      <c r="C107" s="16">
        <v>43878</v>
      </c>
      <c r="D107" s="2">
        <v>163.90600000000001</v>
      </c>
      <c r="H107" s="17"/>
    </row>
    <row r="108" spans="3:8" x14ac:dyDescent="0.25">
      <c r="C108" s="16">
        <v>43875</v>
      </c>
      <c r="D108" s="2">
        <v>163.56899999999999</v>
      </c>
      <c r="H108" s="17"/>
    </row>
    <row r="109" spans="3:8" x14ac:dyDescent="0.25">
      <c r="C109" s="16">
        <v>43874</v>
      </c>
      <c r="D109" s="2">
        <v>165.815</v>
      </c>
      <c r="H109" s="17"/>
    </row>
    <row r="110" spans="3:8" x14ac:dyDescent="0.25">
      <c r="C110" s="16">
        <v>43873</v>
      </c>
      <c r="D110" s="2">
        <v>165.637</v>
      </c>
      <c r="H110" s="17"/>
    </row>
    <row r="111" spans="3:8" x14ac:dyDescent="0.25">
      <c r="C111" s="16">
        <v>43872</v>
      </c>
      <c r="D111" s="2">
        <v>166.59299999999999</v>
      </c>
      <c r="H111" s="17"/>
    </row>
    <row r="112" spans="3:8" x14ac:dyDescent="0.25">
      <c r="C112" s="16">
        <v>43871</v>
      </c>
      <c r="D112" s="2">
        <v>168.405</v>
      </c>
      <c r="H112" s="17"/>
    </row>
    <row r="113" spans="3:8" x14ac:dyDescent="0.25">
      <c r="C113" s="16">
        <v>43868</v>
      </c>
      <c r="D113" s="2">
        <v>169.34200000000001</v>
      </c>
      <c r="H113" s="17"/>
    </row>
    <row r="114" spans="3:8" x14ac:dyDescent="0.25">
      <c r="C114" s="16">
        <v>43867</v>
      </c>
      <c r="D114" s="2">
        <v>168.12899999999999</v>
      </c>
      <c r="H114" s="17"/>
    </row>
    <row r="115" spans="3:8" x14ac:dyDescent="0.25">
      <c r="C115" s="16">
        <v>43866</v>
      </c>
      <c r="D115" s="2">
        <v>167.05600000000001</v>
      </c>
      <c r="H115" s="17"/>
    </row>
    <row r="116" spans="3:8" x14ac:dyDescent="0.25">
      <c r="C116" s="16">
        <v>43865</v>
      </c>
      <c r="D116" s="2">
        <v>171.24700000000001</v>
      </c>
      <c r="H116" s="17"/>
    </row>
    <row r="117" spans="3:8" x14ac:dyDescent="0.25">
      <c r="C117" s="16">
        <v>43864</v>
      </c>
      <c r="D117" s="2">
        <v>175.33699999999999</v>
      </c>
      <c r="H117" s="17"/>
    </row>
    <row r="118" spans="3:8" x14ac:dyDescent="0.25">
      <c r="C118" s="16">
        <v>43861</v>
      </c>
      <c r="D118" s="2">
        <v>186.18100000000001</v>
      </c>
      <c r="H118" s="17"/>
    </row>
    <row r="119" spans="3:8" x14ac:dyDescent="0.25">
      <c r="C119" s="16">
        <v>43860</v>
      </c>
      <c r="D119" s="2">
        <v>185.66900000000001</v>
      </c>
      <c r="H119" s="17"/>
    </row>
    <row r="120" spans="3:8" x14ac:dyDescent="0.25">
      <c r="C120" s="16">
        <v>43859</v>
      </c>
      <c r="D120" s="2">
        <v>180.84</v>
      </c>
      <c r="H120" s="17"/>
    </row>
    <row r="121" spans="3:8" x14ac:dyDescent="0.25">
      <c r="C121" s="16">
        <v>43858</v>
      </c>
      <c r="D121" s="2">
        <v>176.25200000000001</v>
      </c>
      <c r="H121" s="17"/>
    </row>
    <row r="122" spans="3:8" x14ac:dyDescent="0.25">
      <c r="C122" s="16">
        <v>43857</v>
      </c>
      <c r="D122" s="2">
        <v>176.547</v>
      </c>
      <c r="H122" s="17"/>
    </row>
    <row r="123" spans="3:8" x14ac:dyDescent="0.25">
      <c r="C123" s="16">
        <v>43854</v>
      </c>
      <c r="D123" s="2">
        <v>176.94300000000001</v>
      </c>
      <c r="H123" s="17"/>
    </row>
    <row r="124" spans="3:8" x14ac:dyDescent="0.25">
      <c r="C124" s="16">
        <v>43853</v>
      </c>
      <c r="D124" s="2">
        <v>166.19200000000001</v>
      </c>
      <c r="H124" s="17"/>
    </row>
    <row r="125" spans="3:8" x14ac:dyDescent="0.25">
      <c r="C125" s="16">
        <v>43852</v>
      </c>
      <c r="D125" s="2">
        <v>161.929</v>
      </c>
      <c r="H125" s="17"/>
    </row>
    <row r="126" spans="3:8" x14ac:dyDescent="0.25">
      <c r="C126" s="16">
        <v>43851</v>
      </c>
      <c r="D126" s="2">
        <v>160.85599999999999</v>
      </c>
      <c r="H126" s="17"/>
    </row>
    <row r="127" spans="3:8" x14ac:dyDescent="0.25">
      <c r="C127" s="16">
        <v>43850</v>
      </c>
      <c r="D127" s="2">
        <v>162.32400000000001</v>
      </c>
      <c r="H127" s="17"/>
    </row>
    <row r="128" spans="3:8" x14ac:dyDescent="0.25">
      <c r="C128" s="16">
        <v>43847</v>
      </c>
      <c r="D128" s="2">
        <v>161.624</v>
      </c>
      <c r="H128" s="17"/>
    </row>
    <row r="129" spans="3:8" x14ac:dyDescent="0.25">
      <c r="C129" s="16">
        <v>43846</v>
      </c>
      <c r="D129" s="2">
        <v>164.80099999999999</v>
      </c>
      <c r="H129" s="17"/>
    </row>
    <row r="130" spans="3:8" x14ac:dyDescent="0.25">
      <c r="C130" s="16">
        <v>43845</v>
      </c>
      <c r="D130" s="2">
        <v>171.417</v>
      </c>
      <c r="H130" s="17"/>
    </row>
    <row r="131" spans="3:8" x14ac:dyDescent="0.25">
      <c r="C131" s="16">
        <v>43844</v>
      </c>
      <c r="D131" s="2">
        <v>175.00399999999999</v>
      </c>
      <c r="H131" s="17"/>
    </row>
    <row r="132" spans="3:8" x14ac:dyDescent="0.25">
      <c r="C132" s="16">
        <v>43843</v>
      </c>
      <c r="D132" s="2">
        <v>176.39400000000001</v>
      </c>
      <c r="H132" s="17"/>
    </row>
    <row r="133" spans="3:8" x14ac:dyDescent="0.25">
      <c r="C133" s="16">
        <v>43840</v>
      </c>
      <c r="D133" s="2">
        <v>177.05199999999999</v>
      </c>
      <c r="H133" s="17"/>
    </row>
    <row r="134" spans="3:8" x14ac:dyDescent="0.25">
      <c r="C134" s="16">
        <v>43839</v>
      </c>
      <c r="D134" s="2">
        <v>180.54400000000001</v>
      </c>
      <c r="H134" s="17"/>
    </row>
    <row r="135" spans="3:8" x14ac:dyDescent="0.25">
      <c r="C135" s="16">
        <v>43838</v>
      </c>
      <c r="D135" s="2">
        <v>180.20699999999999</v>
      </c>
      <c r="H135" s="17"/>
    </row>
    <row r="136" spans="3:8" x14ac:dyDescent="0.25">
      <c r="C136" s="16">
        <v>43837</v>
      </c>
      <c r="D136" s="2">
        <v>184.744</v>
      </c>
      <c r="H136" s="17"/>
    </row>
    <row r="137" spans="3:8" x14ac:dyDescent="0.25">
      <c r="C137" s="16">
        <v>43836</v>
      </c>
      <c r="D137" s="2">
        <v>183.32</v>
      </c>
      <c r="H137" s="17"/>
    </row>
    <row r="138" spans="3:8" x14ac:dyDescent="0.25">
      <c r="C138" s="16">
        <v>43833</v>
      </c>
      <c r="D138" s="2">
        <v>181.727</v>
      </c>
      <c r="H138" s="17"/>
    </row>
    <row r="139" spans="3:8" x14ac:dyDescent="0.25">
      <c r="C139" s="16">
        <v>43832</v>
      </c>
      <c r="D139" s="2">
        <v>180.291</v>
      </c>
      <c r="H139" s="17"/>
    </row>
    <row r="140" spans="3:8" x14ac:dyDescent="0.25">
      <c r="C140" s="16">
        <v>43830</v>
      </c>
      <c r="D140" s="2">
        <v>176.26900000000001</v>
      </c>
      <c r="H140" s="17"/>
    </row>
    <row r="141" spans="3:8" x14ac:dyDescent="0.25">
      <c r="C141" s="16">
        <v>43829</v>
      </c>
      <c r="D141" s="2">
        <v>175.964</v>
      </c>
      <c r="H141" s="17"/>
    </row>
    <row r="142" spans="3:8" x14ac:dyDescent="0.25">
      <c r="C142" s="16">
        <v>43826</v>
      </c>
      <c r="D142" s="2">
        <v>175.45099999999999</v>
      </c>
      <c r="H142" s="17"/>
    </row>
    <row r="143" spans="3:8" x14ac:dyDescent="0.25">
      <c r="C143" s="16">
        <v>43823</v>
      </c>
      <c r="D143" s="2">
        <v>176.69200000000001</v>
      </c>
      <c r="H143" s="17"/>
    </row>
    <row r="144" spans="3:8" x14ac:dyDescent="0.25">
      <c r="C144" s="16">
        <v>43822</v>
      </c>
      <c r="D144" s="2">
        <v>178.63</v>
      </c>
      <c r="H144" s="17"/>
    </row>
    <row r="145" spans="3:8" x14ac:dyDescent="0.25">
      <c r="C145" s="16">
        <v>43819</v>
      </c>
      <c r="D145" s="2">
        <v>180.02699999999999</v>
      </c>
      <c r="H145" s="17"/>
    </row>
    <row r="146" spans="3:8" x14ac:dyDescent="0.25">
      <c r="C146" s="16">
        <v>43818</v>
      </c>
      <c r="D146" s="2">
        <v>181.02099999999999</v>
      </c>
      <c r="H146" s="17"/>
    </row>
    <row r="147" spans="3:8" x14ac:dyDescent="0.25">
      <c r="C147" s="16">
        <v>43817</v>
      </c>
      <c r="D147" s="2">
        <v>182.14599999999999</v>
      </c>
      <c r="H147" s="17"/>
    </row>
    <row r="148" spans="3:8" x14ac:dyDescent="0.25">
      <c r="C148" s="16">
        <v>43816</v>
      </c>
      <c r="D148" s="2">
        <v>183.16</v>
      </c>
      <c r="H148" s="17"/>
    </row>
    <row r="149" spans="3:8" x14ac:dyDescent="0.25">
      <c r="C149" s="16">
        <v>43815</v>
      </c>
      <c r="D149" s="2">
        <v>186.08600000000001</v>
      </c>
      <c r="H149" s="17"/>
    </row>
    <row r="150" spans="3:8" x14ac:dyDescent="0.25">
      <c r="C150" s="16">
        <v>43812</v>
      </c>
      <c r="D150" s="2">
        <v>187.06200000000001</v>
      </c>
      <c r="H150" s="17"/>
    </row>
    <row r="151" spans="3:8" x14ac:dyDescent="0.25">
      <c r="C151" s="16">
        <v>43811</v>
      </c>
      <c r="D151" s="2">
        <v>187.01300000000001</v>
      </c>
      <c r="H151" s="17"/>
    </row>
    <row r="152" spans="3:8" x14ac:dyDescent="0.25">
      <c r="C152" s="16">
        <v>43810</v>
      </c>
      <c r="D152" s="2">
        <v>193.215</v>
      </c>
      <c r="H152" s="17"/>
    </row>
    <row r="153" spans="3:8" x14ac:dyDescent="0.25">
      <c r="C153" s="16">
        <v>43809</v>
      </c>
      <c r="D153" s="2">
        <v>196.59200000000001</v>
      </c>
      <c r="H153" s="17"/>
    </row>
    <row r="154" spans="3:8" x14ac:dyDescent="0.25">
      <c r="C154" s="16">
        <v>43808</v>
      </c>
      <c r="D154" s="2">
        <v>195.048</v>
      </c>
      <c r="H154" s="17"/>
    </row>
    <row r="155" spans="3:8" x14ac:dyDescent="0.25">
      <c r="C155" s="16">
        <v>43805</v>
      </c>
      <c r="D155" s="2">
        <v>200.95500000000001</v>
      </c>
      <c r="H155" s="17"/>
    </row>
    <row r="156" spans="3:8" x14ac:dyDescent="0.25">
      <c r="C156" s="16">
        <v>43804</v>
      </c>
      <c r="D156" s="2">
        <v>204.14400000000001</v>
      </c>
      <c r="H156" s="17"/>
    </row>
    <row r="157" spans="3:8" x14ac:dyDescent="0.25">
      <c r="C157" s="16">
        <v>43803</v>
      </c>
      <c r="D157" s="2">
        <v>209.82300000000001</v>
      </c>
      <c r="H157" s="17"/>
    </row>
    <row r="158" spans="3:8" x14ac:dyDescent="0.25">
      <c r="C158" s="16">
        <v>43802</v>
      </c>
      <c r="D158" s="2">
        <v>213.46</v>
      </c>
      <c r="H158" s="17"/>
    </row>
    <row r="159" spans="3:8" x14ac:dyDescent="0.25">
      <c r="C159" s="16">
        <v>43801</v>
      </c>
      <c r="D159" s="2">
        <v>212.75800000000001</v>
      </c>
      <c r="H159" s="17"/>
    </row>
    <row r="160" spans="3:8" x14ac:dyDescent="0.25">
      <c r="C160" s="16">
        <v>43798</v>
      </c>
      <c r="D160" s="2">
        <v>207.505</v>
      </c>
      <c r="H160" s="17"/>
    </row>
    <row r="161" spans="3:8" x14ac:dyDescent="0.25">
      <c r="C161" s="16">
        <v>43797</v>
      </c>
      <c r="D161" s="2">
        <v>210.357</v>
      </c>
      <c r="H161" s="17"/>
    </row>
    <row r="162" spans="3:8" x14ac:dyDescent="0.25">
      <c r="C162" s="16">
        <v>43796</v>
      </c>
      <c r="D162" s="2">
        <v>211.964</v>
      </c>
      <c r="H162" s="17"/>
    </row>
    <row r="163" spans="3:8" x14ac:dyDescent="0.25">
      <c r="C163" s="16">
        <v>43795</v>
      </c>
      <c r="D163" s="2">
        <v>210.2</v>
      </c>
      <c r="H163" s="17"/>
    </row>
    <row r="164" spans="3:8" x14ac:dyDescent="0.25">
      <c r="C164" s="16">
        <v>43794</v>
      </c>
      <c r="D164" s="2">
        <v>207.10400000000001</v>
      </c>
      <c r="H164" s="17"/>
    </row>
    <row r="165" spans="3:8" x14ac:dyDescent="0.25">
      <c r="C165" s="16">
        <v>43791</v>
      </c>
      <c r="D165" s="2">
        <v>210.07900000000001</v>
      </c>
      <c r="H165" s="17"/>
    </row>
    <row r="166" spans="3:8" x14ac:dyDescent="0.25">
      <c r="C166" s="16">
        <v>43790</v>
      </c>
      <c r="D166" s="2">
        <v>212.685</v>
      </c>
      <c r="H166" s="17"/>
    </row>
    <row r="167" spans="3:8" x14ac:dyDescent="0.25">
      <c r="C167" s="16">
        <v>43789</v>
      </c>
      <c r="D167" s="2">
        <v>210.90299999999999</v>
      </c>
      <c r="H167" s="17"/>
    </row>
    <row r="168" spans="3:8" x14ac:dyDescent="0.25">
      <c r="C168" s="16">
        <v>43788</v>
      </c>
      <c r="D168" s="2">
        <v>212.495</v>
      </c>
      <c r="H168" s="17"/>
    </row>
    <row r="169" spans="3:8" x14ac:dyDescent="0.25">
      <c r="C169" s="16">
        <v>43787</v>
      </c>
      <c r="D169" s="2">
        <v>204.364</v>
      </c>
      <c r="H169" s="17"/>
    </row>
    <row r="170" spans="3:8" x14ac:dyDescent="0.25">
      <c r="C170" s="16">
        <v>43784</v>
      </c>
      <c r="D170" s="2">
        <v>202.63900000000001</v>
      </c>
      <c r="H170" s="17"/>
    </row>
    <row r="171" spans="3:8" x14ac:dyDescent="0.25">
      <c r="C171" s="16">
        <v>43783</v>
      </c>
      <c r="D171" s="2">
        <v>201.12200000000001</v>
      </c>
      <c r="H171" s="17"/>
    </row>
    <row r="172" spans="3:8" x14ac:dyDescent="0.25">
      <c r="C172" s="16">
        <v>43782</v>
      </c>
      <c r="D172" s="2">
        <v>200.96600000000001</v>
      </c>
      <c r="H172" s="17"/>
    </row>
    <row r="173" spans="3:8" x14ac:dyDescent="0.25">
      <c r="C173" s="16">
        <v>43781</v>
      </c>
      <c r="D173" s="2">
        <v>199.52099999999999</v>
      </c>
      <c r="H173" s="17"/>
    </row>
    <row r="174" spans="3:8" x14ac:dyDescent="0.25">
      <c r="C174" s="16">
        <v>43780</v>
      </c>
      <c r="D174" s="2">
        <v>194.56899999999999</v>
      </c>
      <c r="H174" s="17"/>
    </row>
    <row r="175" spans="3:8" x14ac:dyDescent="0.25">
      <c r="C175" s="16">
        <v>43777</v>
      </c>
      <c r="D175" s="2">
        <v>193.96</v>
      </c>
      <c r="H175" s="17"/>
    </row>
    <row r="176" spans="3:8" x14ac:dyDescent="0.25">
      <c r="C176" s="16">
        <v>43776</v>
      </c>
      <c r="D176" s="2">
        <v>191.25399999999999</v>
      </c>
      <c r="H176" s="17"/>
    </row>
    <row r="177" spans="3:8" x14ac:dyDescent="0.25">
      <c r="C177" s="16">
        <v>43775</v>
      </c>
      <c r="D177" s="2">
        <v>187.95599999999999</v>
      </c>
      <c r="H177" s="17"/>
    </row>
    <row r="178" spans="3:8" x14ac:dyDescent="0.25">
      <c r="C178" s="16">
        <v>43774</v>
      </c>
      <c r="D178" s="2">
        <v>192.52099999999999</v>
      </c>
      <c r="H178" s="17"/>
    </row>
    <row r="179" spans="3:8" x14ac:dyDescent="0.25">
      <c r="C179" s="16">
        <v>43773</v>
      </c>
      <c r="D179" s="2">
        <v>190.85400000000001</v>
      </c>
      <c r="H179" s="17"/>
    </row>
    <row r="180" spans="3:8" x14ac:dyDescent="0.25">
      <c r="C180" s="16">
        <v>43770</v>
      </c>
      <c r="D180" s="2">
        <v>193.39699999999999</v>
      </c>
      <c r="H180" s="17"/>
    </row>
    <row r="181" spans="3:8" x14ac:dyDescent="0.25">
      <c r="C181" s="16">
        <v>43769</v>
      </c>
      <c r="D181" s="2">
        <v>196.43700000000001</v>
      </c>
      <c r="H181" s="17"/>
    </row>
    <row r="182" spans="3:8" x14ac:dyDescent="0.25">
      <c r="C182" s="16">
        <v>43768</v>
      </c>
      <c r="D182" s="2">
        <v>197.089</v>
      </c>
      <c r="H182" s="17"/>
    </row>
    <row r="183" spans="3:8" x14ac:dyDescent="0.25">
      <c r="C183" s="16">
        <v>43767</v>
      </c>
      <c r="D183" s="2">
        <v>194.846</v>
      </c>
      <c r="H183" s="17"/>
    </row>
    <row r="184" spans="3:8" x14ac:dyDescent="0.25">
      <c r="C184" s="16">
        <v>43766</v>
      </c>
      <c r="D184" s="2">
        <v>192.39599999999999</v>
      </c>
      <c r="H184" s="17"/>
    </row>
    <row r="185" spans="3:8" x14ac:dyDescent="0.25">
      <c r="C185" s="16">
        <v>43763</v>
      </c>
      <c r="D185" s="2">
        <v>190.613</v>
      </c>
      <c r="H185" s="17"/>
    </row>
    <row r="186" spans="3:8" x14ac:dyDescent="0.25">
      <c r="C186" s="16">
        <v>43762</v>
      </c>
      <c r="D186" s="2">
        <v>191.65199999999999</v>
      </c>
      <c r="H186" s="17"/>
    </row>
    <row r="187" spans="3:8" x14ac:dyDescent="0.25">
      <c r="C187" s="16">
        <v>43761</v>
      </c>
      <c r="D187" s="2">
        <v>194.054</v>
      </c>
      <c r="H187" s="17"/>
    </row>
    <row r="188" spans="3:8" x14ac:dyDescent="0.25">
      <c r="C188" s="16">
        <v>43760</v>
      </c>
      <c r="D188" s="2">
        <v>194.29499999999999</v>
      </c>
      <c r="H188" s="17"/>
    </row>
    <row r="189" spans="3:8" x14ac:dyDescent="0.25">
      <c r="C189" s="16">
        <v>43759</v>
      </c>
      <c r="D189" s="2">
        <v>194.11099999999999</v>
      </c>
      <c r="H189" s="17"/>
    </row>
    <row r="190" spans="3:8" x14ac:dyDescent="0.25">
      <c r="C190" s="16">
        <v>43756</v>
      </c>
      <c r="D190" s="2">
        <v>194.822</v>
      </c>
      <c r="H190" s="17"/>
    </row>
    <row r="191" spans="3:8" x14ac:dyDescent="0.25">
      <c r="C191" s="16">
        <v>43755</v>
      </c>
      <c r="D191" s="2">
        <v>196.66800000000001</v>
      </c>
      <c r="H191" s="17"/>
    </row>
    <row r="192" spans="3:8" x14ac:dyDescent="0.25">
      <c r="C192" s="16">
        <v>43754</v>
      </c>
      <c r="D192" s="2">
        <v>199.446</v>
      </c>
      <c r="H192" s="17"/>
    </row>
    <row r="193" spans="3:8" x14ac:dyDescent="0.25">
      <c r="C193" s="16">
        <v>43753</v>
      </c>
      <c r="D193" s="2">
        <v>202.06299999999999</v>
      </c>
      <c r="H193" s="17"/>
    </row>
    <row r="194" spans="3:8" x14ac:dyDescent="0.25">
      <c r="C194" s="16">
        <v>43752</v>
      </c>
      <c r="D194" s="2">
        <v>203.15100000000001</v>
      </c>
      <c r="H194" s="17"/>
    </row>
    <row r="195" spans="3:8" x14ac:dyDescent="0.25">
      <c r="C195" s="16">
        <v>43749</v>
      </c>
      <c r="D195" s="2">
        <v>205.54400000000001</v>
      </c>
      <c r="H195" s="17"/>
    </row>
    <row r="196" spans="3:8" x14ac:dyDescent="0.25">
      <c r="C196" s="16">
        <v>43748</v>
      </c>
      <c r="D196" s="2">
        <v>208.2</v>
      </c>
      <c r="H196" s="17"/>
    </row>
    <row r="197" spans="3:8" x14ac:dyDescent="0.25">
      <c r="C197" s="16">
        <v>43747</v>
      </c>
      <c r="D197" s="2">
        <v>212.80199999999999</v>
      </c>
      <c r="H197" s="17"/>
    </row>
    <row r="198" spans="3:8" x14ac:dyDescent="0.25">
      <c r="C198" s="16">
        <v>43746</v>
      </c>
      <c r="D198" s="2">
        <v>215.11799999999999</v>
      </c>
      <c r="H198" s="17"/>
    </row>
    <row r="199" spans="3:8" x14ac:dyDescent="0.25">
      <c r="C199" s="16">
        <v>43745</v>
      </c>
      <c r="D199" s="2">
        <v>218.54</v>
      </c>
      <c r="H199" s="17"/>
    </row>
    <row r="200" spans="3:8" x14ac:dyDescent="0.25">
      <c r="C200" s="16">
        <v>43742</v>
      </c>
      <c r="D200" s="2">
        <v>216.28</v>
      </c>
      <c r="H200" s="17"/>
    </row>
    <row r="201" spans="3:8" x14ac:dyDescent="0.25">
      <c r="C201" s="16">
        <v>43741</v>
      </c>
      <c r="D201" s="2">
        <v>216.60400000000001</v>
      </c>
      <c r="H201" s="17"/>
    </row>
    <row r="202" spans="3:8" x14ac:dyDescent="0.25">
      <c r="C202" s="16">
        <v>43740</v>
      </c>
      <c r="D202" s="2">
        <v>217.095</v>
      </c>
      <c r="H202" s="17"/>
    </row>
    <row r="203" spans="3:8" x14ac:dyDescent="0.25">
      <c r="C203" s="16">
        <v>43739</v>
      </c>
      <c r="D203" s="2">
        <v>214.12100000000001</v>
      </c>
      <c r="H203" s="17"/>
    </row>
    <row r="204" spans="3:8" x14ac:dyDescent="0.25">
      <c r="C204" s="16">
        <v>43738</v>
      </c>
      <c r="D204" s="2">
        <v>212.499</v>
      </c>
      <c r="H204" s="17"/>
    </row>
    <row r="205" spans="3:8" x14ac:dyDescent="0.25">
      <c r="C205" s="16">
        <v>43735</v>
      </c>
      <c r="D205" s="2">
        <v>212.60400000000001</v>
      </c>
      <c r="H205" s="17"/>
    </row>
    <row r="206" spans="3:8" x14ac:dyDescent="0.25">
      <c r="C206" s="16">
        <v>43734</v>
      </c>
      <c r="D206" s="2">
        <v>213.464</v>
      </c>
      <c r="H206" s="17"/>
    </row>
    <row r="207" spans="3:8" x14ac:dyDescent="0.25">
      <c r="C207" s="16">
        <v>43733</v>
      </c>
      <c r="D207" s="2">
        <v>213.96100000000001</v>
      </c>
      <c r="H207" s="17"/>
    </row>
    <row r="208" spans="3:8" x14ac:dyDescent="0.25">
      <c r="C208" s="16">
        <v>43732</v>
      </c>
      <c r="D208" s="2">
        <v>213.97399999999999</v>
      </c>
      <c r="H208" s="17"/>
    </row>
    <row r="209" spans="3:8" x14ac:dyDescent="0.25">
      <c r="C209" s="16">
        <v>43731</v>
      </c>
      <c r="D209" s="2">
        <v>210.53200000000001</v>
      </c>
      <c r="H209" s="17"/>
    </row>
    <row r="210" spans="3:8" x14ac:dyDescent="0.25">
      <c r="C210" s="16">
        <v>43728</v>
      </c>
      <c r="D210" s="2">
        <v>209.40700000000001</v>
      </c>
      <c r="H210" s="17"/>
    </row>
    <row r="211" spans="3:8" x14ac:dyDescent="0.25">
      <c r="C211" s="16">
        <v>43727</v>
      </c>
      <c r="D211" s="2">
        <v>205.33199999999999</v>
      </c>
      <c r="H211" s="17"/>
    </row>
    <row r="212" spans="3:8" x14ac:dyDescent="0.25">
      <c r="C212" s="16">
        <v>43726</v>
      </c>
      <c r="D212" s="2">
        <v>209.286</v>
      </c>
      <c r="H212" s="17"/>
    </row>
    <row r="213" spans="3:8" x14ac:dyDescent="0.25">
      <c r="C213" s="16">
        <v>43725</v>
      </c>
      <c r="D213" s="2">
        <v>208.12100000000001</v>
      </c>
      <c r="H213" s="17"/>
    </row>
    <row r="214" spans="3:8" x14ac:dyDescent="0.25">
      <c r="C214" s="16">
        <v>43724</v>
      </c>
      <c r="D214" s="2">
        <v>199.13</v>
      </c>
      <c r="H214" s="17"/>
    </row>
    <row r="215" spans="3:8" x14ac:dyDescent="0.25">
      <c r="C215" s="16">
        <v>43721</v>
      </c>
      <c r="D215" s="2">
        <v>195.673</v>
      </c>
      <c r="H215" s="17"/>
    </row>
    <row r="216" spans="3:8" x14ac:dyDescent="0.25">
      <c r="C216" s="16">
        <v>43720</v>
      </c>
      <c r="D216" s="2">
        <v>189.53399999999999</v>
      </c>
      <c r="H216" s="17"/>
    </row>
    <row r="217" spans="3:8" x14ac:dyDescent="0.25">
      <c r="C217" s="16">
        <v>43719</v>
      </c>
      <c r="D217" s="2">
        <v>192.3</v>
      </c>
      <c r="H217" s="17"/>
    </row>
    <row r="218" spans="3:8" x14ac:dyDescent="0.25">
      <c r="C218" s="16">
        <v>43718</v>
      </c>
      <c r="D218" s="2">
        <v>211.64599999999999</v>
      </c>
      <c r="H218" s="17"/>
    </row>
    <row r="219" spans="3:8" x14ac:dyDescent="0.25">
      <c r="C219" s="16">
        <v>43717</v>
      </c>
      <c r="D219" s="2">
        <v>208.83099999999999</v>
      </c>
      <c r="H219" s="17"/>
    </row>
    <row r="220" spans="3:8" x14ac:dyDescent="0.25">
      <c r="C220" s="16">
        <v>43714</v>
      </c>
      <c r="D220" s="2">
        <v>207.73699999999999</v>
      </c>
      <c r="H220" s="17"/>
    </row>
    <row r="221" spans="3:8" x14ac:dyDescent="0.25">
      <c r="C221" s="16">
        <v>43713</v>
      </c>
      <c r="D221" s="2">
        <v>207.81899999999999</v>
      </c>
      <c r="H221" s="17"/>
    </row>
    <row r="222" spans="3:8" x14ac:dyDescent="0.25">
      <c r="C222" s="16">
        <v>43712</v>
      </c>
      <c r="D222" s="2">
        <v>205.83600000000001</v>
      </c>
      <c r="H222" s="17"/>
    </row>
    <row r="223" spans="3:8" x14ac:dyDescent="0.25">
      <c r="C223" s="16">
        <v>43711</v>
      </c>
      <c r="D223" s="2">
        <v>211.56899999999999</v>
      </c>
      <c r="H223" s="17"/>
    </row>
    <row r="224" spans="3:8" x14ac:dyDescent="0.25">
      <c r="C224" s="16">
        <v>43710</v>
      </c>
      <c r="D224" s="2">
        <v>214.08699999999999</v>
      </c>
      <c r="H224" s="17"/>
    </row>
    <row r="225" spans="3:8" x14ac:dyDescent="0.25">
      <c r="C225" s="16">
        <v>43707</v>
      </c>
      <c r="D225" s="2">
        <v>211.85</v>
      </c>
      <c r="H225" s="17"/>
    </row>
    <row r="226" spans="3:8" x14ac:dyDescent="0.25">
      <c r="C226" s="16">
        <v>43706</v>
      </c>
      <c r="D226" s="2">
        <v>211.126</v>
      </c>
      <c r="H226" s="17"/>
    </row>
    <row r="227" spans="3:8" x14ac:dyDescent="0.25">
      <c r="C227" s="16">
        <v>43705</v>
      </c>
      <c r="D227" s="2">
        <v>211.59100000000001</v>
      </c>
      <c r="H227" s="17"/>
    </row>
    <row r="228" spans="3:8" x14ac:dyDescent="0.25">
      <c r="C228" s="16">
        <v>43704</v>
      </c>
      <c r="D228" s="2">
        <v>211.98500000000001</v>
      </c>
      <c r="H228" s="17"/>
    </row>
    <row r="229" spans="3:8" x14ac:dyDescent="0.25">
      <c r="C229" s="16">
        <v>43700</v>
      </c>
      <c r="D229" s="2">
        <v>211.86699999999999</v>
      </c>
      <c r="H229" s="17"/>
    </row>
    <row r="230" spans="3:8" x14ac:dyDescent="0.25">
      <c r="C230" s="16">
        <v>43699</v>
      </c>
      <c r="D230" s="2">
        <v>210.995</v>
      </c>
      <c r="H230" s="17"/>
    </row>
    <row r="231" spans="3:8" x14ac:dyDescent="0.25">
      <c r="C231" s="16">
        <v>43698</v>
      </c>
      <c r="D231" s="2">
        <v>212.54499999999999</v>
      </c>
      <c r="H231" s="17"/>
    </row>
    <row r="232" spans="3:8" x14ac:dyDescent="0.25">
      <c r="C232" s="16">
        <v>43697</v>
      </c>
      <c r="D232" s="2">
        <v>210.059</v>
      </c>
      <c r="H232" s="17"/>
    </row>
    <row r="233" spans="3:8" x14ac:dyDescent="0.25">
      <c r="C233" s="16">
        <v>43696</v>
      </c>
      <c r="D233" s="2">
        <v>215.03100000000001</v>
      </c>
      <c r="H233" s="17"/>
    </row>
    <row r="234" spans="3:8" x14ac:dyDescent="0.25">
      <c r="C234" s="16">
        <v>43693</v>
      </c>
      <c r="D234" s="2">
        <v>222.78700000000001</v>
      </c>
      <c r="H234" s="17"/>
    </row>
    <row r="235" spans="3:8" x14ac:dyDescent="0.25">
      <c r="C235" s="16">
        <v>43692</v>
      </c>
      <c r="D235" s="2">
        <v>223.59100000000001</v>
      </c>
      <c r="H235" s="17"/>
    </row>
    <row r="236" spans="3:8" x14ac:dyDescent="0.25">
      <c r="C236" s="16">
        <v>43691</v>
      </c>
      <c r="D236" s="2">
        <v>233.107</v>
      </c>
      <c r="H236" s="17"/>
    </row>
    <row r="237" spans="3:8" x14ac:dyDescent="0.25">
      <c r="C237" s="16">
        <v>43690</v>
      </c>
      <c r="D237" s="2">
        <v>237.19900000000001</v>
      </c>
      <c r="H237" s="17"/>
    </row>
    <row r="238" spans="3:8" x14ac:dyDescent="0.25">
      <c r="C238" s="16">
        <v>43689</v>
      </c>
      <c r="D238" s="2">
        <v>226.43700000000001</v>
      </c>
      <c r="H238" s="17"/>
    </row>
    <row r="239" spans="3:8" x14ac:dyDescent="0.25">
      <c r="C239" s="16">
        <v>43686</v>
      </c>
      <c r="D239" s="2">
        <v>221.07300000000001</v>
      </c>
      <c r="H239" s="17"/>
    </row>
    <row r="240" spans="3:8" x14ac:dyDescent="0.25">
      <c r="C240" s="16">
        <v>43685</v>
      </c>
      <c r="D240" s="2">
        <v>213.584</v>
      </c>
      <c r="H240" s="17"/>
    </row>
    <row r="241" spans="3:8" x14ac:dyDescent="0.25">
      <c r="C241" s="16">
        <v>43684</v>
      </c>
      <c r="D241" s="2">
        <v>216.47499999999999</v>
      </c>
      <c r="H241" s="17"/>
    </row>
    <row r="242" spans="3:8" x14ac:dyDescent="0.25">
      <c r="C242" s="16">
        <v>43683</v>
      </c>
      <c r="D242" s="2">
        <v>220.458</v>
      </c>
      <c r="H242" s="17"/>
    </row>
    <row r="243" spans="3:8" x14ac:dyDescent="0.25">
      <c r="C243" s="16">
        <v>43682</v>
      </c>
      <c r="D243" s="2">
        <v>226.34100000000001</v>
      </c>
      <c r="H243" s="17"/>
    </row>
    <row r="244" spans="3:8" x14ac:dyDescent="0.25">
      <c r="C244" s="16">
        <v>43679</v>
      </c>
      <c r="D244" s="2">
        <v>229.56700000000001</v>
      </c>
      <c r="H244" s="17"/>
    </row>
    <row r="245" spans="3:8" x14ac:dyDescent="0.25">
      <c r="C245" s="16">
        <v>43678</v>
      </c>
      <c r="D245" s="2">
        <v>231.31299999999999</v>
      </c>
      <c r="H245" s="17"/>
    </row>
    <row r="246" spans="3:8" x14ac:dyDescent="0.25">
      <c r="C246" s="16">
        <v>43677</v>
      </c>
      <c r="D246" s="2">
        <v>222.42400000000001</v>
      </c>
      <c r="H246" s="17"/>
    </row>
    <row r="247" spans="3:8" x14ac:dyDescent="0.25">
      <c r="C247" s="16">
        <v>43676</v>
      </c>
      <c r="D247" s="2">
        <v>209.071</v>
      </c>
      <c r="H247" s="17"/>
    </row>
    <row r="248" spans="3:8" x14ac:dyDescent="0.25">
      <c r="C248" s="16">
        <v>43675</v>
      </c>
      <c r="D248" s="2">
        <v>207.35400000000001</v>
      </c>
      <c r="H248" s="17"/>
    </row>
    <row r="249" spans="3:8" x14ac:dyDescent="0.25">
      <c r="C249" s="16">
        <v>43672</v>
      </c>
      <c r="D249" s="2">
        <v>210.041</v>
      </c>
      <c r="H249" s="17"/>
    </row>
    <row r="250" spans="3:8" x14ac:dyDescent="0.25">
      <c r="C250" s="16">
        <v>43671</v>
      </c>
      <c r="D250" s="2">
        <v>200.69399999999999</v>
      </c>
      <c r="H250" s="17"/>
    </row>
    <row r="251" spans="3:8" x14ac:dyDescent="0.25">
      <c r="C251" s="16">
        <v>43670</v>
      </c>
      <c r="D251" s="2">
        <v>198.31800000000001</v>
      </c>
      <c r="H251" s="17"/>
    </row>
    <row r="252" spans="3:8" x14ac:dyDescent="0.25">
      <c r="C252" s="16">
        <v>43669</v>
      </c>
      <c r="D252" s="2">
        <v>198.81299999999999</v>
      </c>
      <c r="H252" s="17"/>
    </row>
    <row r="253" spans="3:8" x14ac:dyDescent="0.25">
      <c r="C253" s="16">
        <v>43668</v>
      </c>
      <c r="D253" s="2">
        <v>205.221</v>
      </c>
      <c r="H253" s="17"/>
    </row>
    <row r="254" spans="3:8" x14ac:dyDescent="0.25">
      <c r="C254" s="16">
        <v>43665</v>
      </c>
      <c r="D254" s="2">
        <v>206.49299999999999</v>
      </c>
      <c r="H254" s="17"/>
    </row>
    <row r="255" spans="3:8" x14ac:dyDescent="0.25">
      <c r="C255" s="16">
        <v>43664</v>
      </c>
      <c r="D255" s="2">
        <v>206.15700000000001</v>
      </c>
      <c r="H255" s="17"/>
    </row>
    <row r="256" spans="3:8" x14ac:dyDescent="0.25">
      <c r="C256" s="16">
        <v>43663</v>
      </c>
      <c r="D256" s="2">
        <v>205.214</v>
      </c>
      <c r="H256" s="17"/>
    </row>
    <row r="257" spans="3:8" x14ac:dyDescent="0.25">
      <c r="C257" s="16">
        <v>43662</v>
      </c>
      <c r="D257" s="2">
        <v>203.02799999999999</v>
      </c>
      <c r="H257" s="17"/>
    </row>
    <row r="258" spans="3:8" x14ac:dyDescent="0.25">
      <c r="C258" s="16">
        <v>43661</v>
      </c>
      <c r="D258" s="2">
        <v>197.18299999999999</v>
      </c>
      <c r="H258" s="17"/>
    </row>
    <row r="259" spans="3:8" x14ac:dyDescent="0.25">
      <c r="C259" s="16">
        <v>43658</v>
      </c>
      <c r="D259" s="2">
        <v>192.583</v>
      </c>
      <c r="H259" s="17"/>
    </row>
    <row r="260" spans="3:8" x14ac:dyDescent="0.25">
      <c r="C260" s="16">
        <v>43657</v>
      </c>
      <c r="D260" s="2">
        <v>192.691</v>
      </c>
      <c r="H260" s="17"/>
    </row>
    <row r="261" spans="3:8" x14ac:dyDescent="0.25">
      <c r="C261" s="16">
        <v>43656</v>
      </c>
      <c r="D261" s="2">
        <v>192.05199999999999</v>
      </c>
      <c r="H261" s="17"/>
    </row>
    <row r="262" spans="3:8" x14ac:dyDescent="0.25">
      <c r="C262" s="16">
        <v>43655</v>
      </c>
      <c r="D262" s="2">
        <v>192.29400000000001</v>
      </c>
      <c r="H262" s="17"/>
    </row>
    <row r="263" spans="3:8" x14ac:dyDescent="0.25">
      <c r="C263" s="16">
        <v>43654</v>
      </c>
      <c r="D263" s="2">
        <v>198.96299999999999</v>
      </c>
      <c r="H263" s="17"/>
    </row>
    <row r="264" spans="3:8" x14ac:dyDescent="0.25">
      <c r="C264" s="16">
        <v>43651</v>
      </c>
      <c r="D264" s="2">
        <v>201.32300000000001</v>
      </c>
      <c r="H264" s="17"/>
    </row>
    <row r="265" spans="3:8" x14ac:dyDescent="0.25">
      <c r="C265" s="16">
        <v>43650</v>
      </c>
      <c r="D265" s="2">
        <v>195.441</v>
      </c>
      <c r="H265" s="17"/>
    </row>
    <row r="266" spans="3:8" x14ac:dyDescent="0.25">
      <c r="C266" s="16">
        <v>43649</v>
      </c>
      <c r="D266" s="2">
        <v>190.73</v>
      </c>
      <c r="H266" s="17"/>
    </row>
    <row r="267" spans="3:8" x14ac:dyDescent="0.25">
      <c r="C267" s="16">
        <v>43648</v>
      </c>
      <c r="D267" s="2">
        <v>190.40299999999999</v>
      </c>
      <c r="H267" s="17"/>
    </row>
    <row r="268" spans="3:8" x14ac:dyDescent="0.25">
      <c r="C268" s="16">
        <v>43647</v>
      </c>
      <c r="D268" s="2">
        <v>192.12299999999999</v>
      </c>
      <c r="H268" s="17"/>
    </row>
    <row r="269" spans="3:8" x14ac:dyDescent="0.25">
      <c r="C269" s="16">
        <v>43644</v>
      </c>
      <c r="D269" s="2">
        <v>199.05699999999999</v>
      </c>
      <c r="H269" s="17"/>
    </row>
    <row r="270" spans="3:8" x14ac:dyDescent="0.25">
      <c r="C270" s="16">
        <v>43643</v>
      </c>
      <c r="D270" s="2">
        <v>198.29400000000001</v>
      </c>
      <c r="H270" s="17"/>
    </row>
    <row r="271" spans="3:8" x14ac:dyDescent="0.25">
      <c r="C271" s="16">
        <v>43642</v>
      </c>
      <c r="D271" s="2">
        <v>204.858</v>
      </c>
      <c r="H271" s="17"/>
    </row>
    <row r="272" spans="3:8" x14ac:dyDescent="0.25">
      <c r="C272" s="16">
        <v>43641</v>
      </c>
      <c r="D272" s="2">
        <v>212.017</v>
      </c>
      <c r="H272" s="17"/>
    </row>
    <row r="273" spans="3:8" x14ac:dyDescent="0.25">
      <c r="C273" s="16">
        <v>43640</v>
      </c>
      <c r="D273" s="2">
        <v>214.57400000000001</v>
      </c>
      <c r="H273" s="17"/>
    </row>
    <row r="274" spans="3:8" x14ac:dyDescent="0.25">
      <c r="C274" s="16">
        <v>43637</v>
      </c>
      <c r="D274" s="2">
        <v>212.958</v>
      </c>
      <c r="H274" s="17"/>
    </row>
    <row r="275" spans="3:8" x14ac:dyDescent="0.25">
      <c r="C275" s="16">
        <v>43636</v>
      </c>
      <c r="D275" s="2">
        <v>212.38200000000001</v>
      </c>
      <c r="H275" s="17"/>
    </row>
    <row r="276" spans="3:8" x14ac:dyDescent="0.25">
      <c r="C276" s="16">
        <v>43635</v>
      </c>
      <c r="D276" s="2">
        <v>211.399</v>
      </c>
      <c r="H276" s="17"/>
    </row>
    <row r="277" spans="3:8" x14ac:dyDescent="0.25">
      <c r="C277" s="16">
        <v>43634</v>
      </c>
      <c r="D277" s="2">
        <v>209.81200000000001</v>
      </c>
      <c r="H277" s="17"/>
    </row>
    <row r="278" spans="3:8" x14ac:dyDescent="0.25">
      <c r="C278" s="16">
        <v>43633</v>
      </c>
      <c r="D278" s="2">
        <v>212.69200000000001</v>
      </c>
      <c r="H278" s="17"/>
    </row>
    <row r="279" spans="3:8" x14ac:dyDescent="0.25">
      <c r="C279" s="16">
        <v>43630</v>
      </c>
      <c r="D279" s="2">
        <v>225.667</v>
      </c>
      <c r="H279" s="17"/>
    </row>
    <row r="280" spans="3:8" x14ac:dyDescent="0.25">
      <c r="C280" s="16">
        <v>43629</v>
      </c>
      <c r="D280" s="2">
        <v>236.94900000000001</v>
      </c>
      <c r="H280" s="17"/>
    </row>
    <row r="281" spans="3:8" x14ac:dyDescent="0.25">
      <c r="C281" s="16">
        <v>43628</v>
      </c>
      <c r="D281" s="2">
        <v>240.655</v>
      </c>
      <c r="H281" s="17"/>
    </row>
    <row r="282" spans="3:8" x14ac:dyDescent="0.25">
      <c r="C282" s="16">
        <v>43627</v>
      </c>
      <c r="D282" s="2">
        <v>241.10300000000001</v>
      </c>
      <c r="H282" s="17"/>
    </row>
    <row r="283" spans="3:8" x14ac:dyDescent="0.25">
      <c r="C283" s="16">
        <v>43626</v>
      </c>
      <c r="D283" s="2">
        <v>241.41399999999999</v>
      </c>
      <c r="H283" s="17"/>
    </row>
    <row r="284" spans="3:8" x14ac:dyDescent="0.25">
      <c r="C284" s="16">
        <v>43623</v>
      </c>
      <c r="D284" s="2">
        <v>236.16900000000001</v>
      </c>
      <c r="H284" s="17"/>
    </row>
    <row r="285" spans="3:8" x14ac:dyDescent="0.25">
      <c r="C285" s="16">
        <v>43622</v>
      </c>
      <c r="D285" s="2">
        <v>251.63900000000001</v>
      </c>
      <c r="H285" s="17"/>
    </row>
    <row r="286" spans="3:8" x14ac:dyDescent="0.25">
      <c r="C286" s="16">
        <v>43621</v>
      </c>
      <c r="D286" s="2">
        <v>259.70100000000002</v>
      </c>
      <c r="H286" s="17"/>
    </row>
    <row r="287" spans="3:8" x14ac:dyDescent="0.25">
      <c r="C287" s="16">
        <v>43620</v>
      </c>
      <c r="D287" s="2">
        <v>259.815</v>
      </c>
      <c r="H287" s="17"/>
    </row>
    <row r="288" spans="3:8" x14ac:dyDescent="0.25">
      <c r="C288" s="16">
        <v>43619</v>
      </c>
      <c r="D288" s="2">
        <v>264.56900000000002</v>
      </c>
      <c r="H288" s="17"/>
    </row>
    <row r="289" spans="3:8" x14ac:dyDescent="0.25">
      <c r="C289" s="16">
        <v>43616</v>
      </c>
      <c r="D289" s="2">
        <v>269.89299999999997</v>
      </c>
      <c r="H289" s="17"/>
    </row>
    <row r="290" spans="3:8" x14ac:dyDescent="0.25">
      <c r="C290" s="16">
        <v>43615</v>
      </c>
      <c r="D290" s="2">
        <v>277.767</v>
      </c>
      <c r="H290" s="17"/>
    </row>
    <row r="291" spans="3:8" x14ac:dyDescent="0.25">
      <c r="C291" s="16">
        <v>43614</v>
      </c>
      <c r="D291" s="2">
        <v>276.77499999999998</v>
      </c>
      <c r="H291" s="17"/>
    </row>
    <row r="292" spans="3:8" x14ac:dyDescent="0.25">
      <c r="C292" s="16">
        <v>43613</v>
      </c>
      <c r="D292" s="2">
        <v>273.50299999999999</v>
      </c>
      <c r="H292" s="17"/>
    </row>
    <row r="293" spans="3:8" x14ac:dyDescent="0.25">
      <c r="C293" s="16">
        <v>43609</v>
      </c>
      <c r="D293" s="2">
        <v>275.58699999999999</v>
      </c>
      <c r="H293" s="17"/>
    </row>
    <row r="294" spans="3:8" x14ac:dyDescent="0.25">
      <c r="C294" s="16">
        <v>43608</v>
      </c>
      <c r="D294" s="2">
        <v>273.04000000000002</v>
      </c>
      <c r="H294" s="17"/>
    </row>
    <row r="295" spans="3:8" x14ac:dyDescent="0.25">
      <c r="C295" s="16">
        <v>43607</v>
      </c>
      <c r="D295" s="2">
        <v>274.35199999999998</v>
      </c>
      <c r="H295" s="17"/>
    </row>
    <row r="296" spans="3:8" x14ac:dyDescent="0.25">
      <c r="C296" s="16">
        <v>43606</v>
      </c>
      <c r="D296" s="2">
        <v>270.56799999999998</v>
      </c>
      <c r="H296" s="17"/>
    </row>
    <row r="297" spans="3:8" x14ac:dyDescent="0.25">
      <c r="C297" s="16">
        <v>43605</v>
      </c>
      <c r="D297" s="2">
        <v>275.11599999999999</v>
      </c>
      <c r="H297" s="17"/>
    </row>
    <row r="298" spans="3:8" x14ac:dyDescent="0.25">
      <c r="C298" s="16">
        <v>43602</v>
      </c>
      <c r="D298" s="2">
        <v>265.50400000000002</v>
      </c>
      <c r="H298" s="17"/>
    </row>
    <row r="299" spans="3:8" x14ac:dyDescent="0.25">
      <c r="C299" s="16">
        <v>43601</v>
      </c>
      <c r="D299" s="2">
        <v>262.66399999999999</v>
      </c>
      <c r="H299" s="17"/>
    </row>
    <row r="300" spans="3:8" x14ac:dyDescent="0.25">
      <c r="C300" s="16">
        <v>43600</v>
      </c>
      <c r="D300" s="2">
        <v>258.95299999999997</v>
      </c>
      <c r="H300" s="17"/>
    </row>
    <row r="301" spans="3:8" x14ac:dyDescent="0.25">
      <c r="C301" s="16">
        <v>43599</v>
      </c>
      <c r="D301" s="2">
        <v>258.27800000000002</v>
      </c>
      <c r="H301" s="17"/>
    </row>
    <row r="302" spans="3:8" x14ac:dyDescent="0.25">
      <c r="C302" s="16">
        <v>43598</v>
      </c>
      <c r="D302" s="2">
        <v>257.791</v>
      </c>
      <c r="H302" s="17"/>
    </row>
    <row r="303" spans="3:8" x14ac:dyDescent="0.25">
      <c r="C303" s="16">
        <v>43595</v>
      </c>
      <c r="D303" s="2">
        <v>261.745</v>
      </c>
      <c r="H303" s="17"/>
    </row>
    <row r="304" spans="3:8" x14ac:dyDescent="0.25">
      <c r="C304" s="16">
        <v>43594</v>
      </c>
      <c r="D304" s="2">
        <v>260.09500000000003</v>
      </c>
      <c r="H304" s="17"/>
    </row>
    <row r="305" spans="3:8" x14ac:dyDescent="0.25">
      <c r="C305" s="16">
        <v>43593</v>
      </c>
      <c r="D305" s="2">
        <v>260.30700000000002</v>
      </c>
      <c r="H305" s="17"/>
    </row>
    <row r="306" spans="3:8" x14ac:dyDescent="0.25">
      <c r="C306" s="16">
        <v>43592</v>
      </c>
      <c r="D306" s="2">
        <v>252.73400000000001</v>
      </c>
      <c r="H306" s="17"/>
    </row>
    <row r="307" spans="3:8" x14ac:dyDescent="0.25">
      <c r="C307" s="16">
        <v>43588</v>
      </c>
      <c r="D307" s="2">
        <v>254.851</v>
      </c>
      <c r="H307" s="17"/>
    </row>
    <row r="308" spans="3:8" x14ac:dyDescent="0.25">
      <c r="C308" s="16">
        <v>43587</v>
      </c>
      <c r="D308" s="2">
        <v>231.41399999999999</v>
      </c>
      <c r="H308" s="17"/>
    </row>
    <row r="309" spans="3:8" x14ac:dyDescent="0.25">
      <c r="C309" s="16">
        <v>43586</v>
      </c>
      <c r="D309" s="2">
        <v>213.297</v>
      </c>
      <c r="H309" s="17"/>
    </row>
    <row r="310" spans="3:8" x14ac:dyDescent="0.25">
      <c r="C310" s="16">
        <v>43585</v>
      </c>
      <c r="D310" s="2">
        <v>206.82900000000001</v>
      </c>
      <c r="H310" s="17"/>
    </row>
    <row r="311" spans="3:8" x14ac:dyDescent="0.25">
      <c r="C311" s="16">
        <v>43584</v>
      </c>
      <c r="D311" s="2">
        <v>206.637</v>
      </c>
      <c r="H311" s="17"/>
    </row>
    <row r="312" spans="3:8" x14ac:dyDescent="0.25">
      <c r="C312" s="16">
        <v>43581</v>
      </c>
      <c r="D312" s="2">
        <v>206.62200000000001</v>
      </c>
      <c r="H312" s="17"/>
    </row>
    <row r="313" spans="3:8" x14ac:dyDescent="0.25">
      <c r="C313" s="16">
        <v>43580</v>
      </c>
      <c r="D313" s="2">
        <v>209.36</v>
      </c>
      <c r="H313" s="17"/>
    </row>
    <row r="314" spans="3:8" x14ac:dyDescent="0.25">
      <c r="C314" s="16">
        <v>43579</v>
      </c>
      <c r="D314" s="2">
        <v>210.631</v>
      </c>
      <c r="H314" s="17"/>
    </row>
    <row r="315" spans="3:8" x14ac:dyDescent="0.25">
      <c r="C315" s="16">
        <v>43578</v>
      </c>
      <c r="D315" s="2">
        <v>211.482</v>
      </c>
      <c r="H315" s="17"/>
    </row>
    <row r="316" spans="3:8" x14ac:dyDescent="0.25">
      <c r="C316" s="16">
        <v>43573</v>
      </c>
      <c r="D316" s="2">
        <v>208.05500000000001</v>
      </c>
      <c r="H316" s="17"/>
    </row>
    <row r="317" spans="3:8" x14ac:dyDescent="0.25">
      <c r="C317" s="16">
        <v>43572</v>
      </c>
      <c r="D317" s="2">
        <v>207.30199999999999</v>
      </c>
      <c r="H317" s="17"/>
    </row>
    <row r="318" spans="3:8" x14ac:dyDescent="0.25">
      <c r="C318" s="16">
        <v>43571</v>
      </c>
      <c r="D318" s="2">
        <v>206.029</v>
      </c>
      <c r="H318" s="17"/>
    </row>
    <row r="319" spans="3:8" x14ac:dyDescent="0.25">
      <c r="C319" s="16">
        <v>43570</v>
      </c>
      <c r="D319" s="2">
        <v>206.767</v>
      </c>
      <c r="H319" s="17"/>
    </row>
    <row r="320" spans="3:8" x14ac:dyDescent="0.25">
      <c r="C320" s="16">
        <v>43567</v>
      </c>
      <c r="D320" s="2">
        <v>205.52799999999999</v>
      </c>
      <c r="H320" s="17"/>
    </row>
    <row r="321" spans="3:8" x14ac:dyDescent="0.25">
      <c r="C321" s="16">
        <v>43566</v>
      </c>
      <c r="D321" s="2">
        <v>206.57599999999999</v>
      </c>
      <c r="H321" s="17"/>
    </row>
    <row r="322" spans="3:8" x14ac:dyDescent="0.25">
      <c r="C322" s="16">
        <v>43565</v>
      </c>
      <c r="D322" s="2">
        <v>208.96799999999999</v>
      </c>
      <c r="H322" s="17"/>
    </row>
    <row r="323" spans="3:8" x14ac:dyDescent="0.25">
      <c r="C323" s="16">
        <v>43564</v>
      </c>
      <c r="D323" s="2">
        <v>213.09299999999999</v>
      </c>
      <c r="H323" s="17"/>
    </row>
    <row r="324" spans="3:8" x14ac:dyDescent="0.25">
      <c r="C324" s="16">
        <v>43563</v>
      </c>
      <c r="D324" s="2">
        <v>224.40100000000001</v>
      </c>
      <c r="H324" s="17"/>
    </row>
    <row r="325" spans="3:8" x14ac:dyDescent="0.25">
      <c r="C325" s="16">
        <v>43560</v>
      </c>
      <c r="D325" s="2">
        <v>232.40299999999999</v>
      </c>
      <c r="H325" s="17"/>
    </row>
    <row r="326" spans="3:8" x14ac:dyDescent="0.25">
      <c r="C326" s="16">
        <v>43559</v>
      </c>
      <c r="D326" s="2">
        <v>231.40199999999999</v>
      </c>
      <c r="H326" s="17"/>
    </row>
    <row r="327" spans="3:8" x14ac:dyDescent="0.25">
      <c r="C327" s="16">
        <v>43558</v>
      </c>
      <c r="D327" s="2">
        <v>232.38300000000001</v>
      </c>
      <c r="H327" s="17"/>
    </row>
    <row r="328" spans="3:8" x14ac:dyDescent="0.25">
      <c r="C328" s="16">
        <v>43557</v>
      </c>
      <c r="D328" s="2">
        <v>232.32400000000001</v>
      </c>
      <c r="H328" s="17"/>
    </row>
    <row r="329" spans="3:8" x14ac:dyDescent="0.25">
      <c r="C329" s="16">
        <v>43556</v>
      </c>
      <c r="D329" s="2">
        <v>237.48099999999999</v>
      </c>
      <c r="H329" s="17"/>
    </row>
    <row r="330" spans="3:8" x14ac:dyDescent="0.25">
      <c r="C330" s="16">
        <v>43553</v>
      </c>
      <c r="D330" s="2">
        <v>237.38200000000001</v>
      </c>
      <c r="H330" s="17"/>
    </row>
    <row r="331" spans="3:8" x14ac:dyDescent="0.25">
      <c r="C331" s="16">
        <v>43552</v>
      </c>
      <c r="D331" s="2">
        <v>243.80699999999999</v>
      </c>
      <c r="H331" s="17"/>
    </row>
    <row r="332" spans="3:8" x14ac:dyDescent="0.25">
      <c r="C332" s="16">
        <v>43551</v>
      </c>
      <c r="D332" s="2">
        <v>246.91900000000001</v>
      </c>
      <c r="H332" s="17"/>
    </row>
    <row r="333" spans="3:8" x14ac:dyDescent="0.25">
      <c r="C333" s="16">
        <v>43550</v>
      </c>
      <c r="D333" s="2">
        <v>256.87700000000001</v>
      </c>
      <c r="H333" s="17"/>
    </row>
    <row r="334" spans="3:8" x14ac:dyDescent="0.25">
      <c r="C334" s="16">
        <v>43549</v>
      </c>
      <c r="D334" s="2">
        <v>264.53399999999999</v>
      </c>
      <c r="H334" s="17"/>
    </row>
    <row r="335" spans="3:8" x14ac:dyDescent="0.25">
      <c r="C335" s="16">
        <v>43546</v>
      </c>
      <c r="D335" s="2">
        <v>266.35599999999999</v>
      </c>
      <c r="H335" s="17"/>
    </row>
    <row r="336" spans="3:8" x14ac:dyDescent="0.25">
      <c r="C336" s="16">
        <v>43545</v>
      </c>
      <c r="D336" s="2">
        <v>262.35199999999998</v>
      </c>
      <c r="H336" s="17"/>
    </row>
    <row r="337" spans="3:8" x14ac:dyDescent="0.25">
      <c r="C337" s="16">
        <v>43544</v>
      </c>
      <c r="D337" s="2">
        <v>267.55</v>
      </c>
      <c r="H337" s="17"/>
    </row>
    <row r="338" spans="3:8" x14ac:dyDescent="0.25">
      <c r="C338" s="16">
        <v>43543</v>
      </c>
      <c r="D338" s="2">
        <v>265.59500000000003</v>
      </c>
      <c r="H338" s="17"/>
    </row>
    <row r="339" spans="3:8" x14ac:dyDescent="0.25">
      <c r="C339" s="16">
        <v>43542</v>
      </c>
      <c r="D339" s="2">
        <v>263.60899999999998</v>
      </c>
      <c r="H339" s="17"/>
    </row>
    <row r="340" spans="3:8" x14ac:dyDescent="0.25">
      <c r="C340" s="16">
        <v>43539</v>
      </c>
      <c r="D340" s="2">
        <v>256.86500000000001</v>
      </c>
      <c r="H340" s="17"/>
    </row>
    <row r="341" spans="3:8" x14ac:dyDescent="0.25">
      <c r="C341" s="16">
        <v>43538</v>
      </c>
      <c r="D341" s="2">
        <v>254.92400000000001</v>
      </c>
      <c r="H341" s="17"/>
    </row>
    <row r="342" spans="3:8" x14ac:dyDescent="0.25">
      <c r="C342" s="16">
        <v>43537</v>
      </c>
      <c r="D342" s="2">
        <v>256.45</v>
      </c>
      <c r="H342" s="17"/>
    </row>
    <row r="343" spans="3:8" x14ac:dyDescent="0.25">
      <c r="C343" s="16">
        <v>43536</v>
      </c>
      <c r="D343" s="2">
        <v>265.25200000000001</v>
      </c>
      <c r="H343" s="17"/>
    </row>
    <row r="344" spans="3:8" x14ac:dyDescent="0.25">
      <c r="C344" s="16">
        <v>43535</v>
      </c>
      <c r="D344" s="2">
        <v>268.3</v>
      </c>
      <c r="H344" s="17"/>
    </row>
    <row r="345" spans="3:8" x14ac:dyDescent="0.25">
      <c r="C345" s="16">
        <v>43532</v>
      </c>
      <c r="D345" s="2">
        <v>276.74099999999999</v>
      </c>
      <c r="H345" s="17"/>
    </row>
    <row r="346" spans="3:8" x14ac:dyDescent="0.25">
      <c r="C346" s="16">
        <v>43531</v>
      </c>
      <c r="D346" s="2">
        <v>280.48200000000003</v>
      </c>
      <c r="H346" s="17"/>
    </row>
    <row r="347" spans="3:8" x14ac:dyDescent="0.25">
      <c r="C347" s="16">
        <v>43530</v>
      </c>
      <c r="D347" s="2">
        <v>285.55500000000001</v>
      </c>
      <c r="H347" s="17"/>
    </row>
    <row r="348" spans="3:8" x14ac:dyDescent="0.25">
      <c r="C348" s="16">
        <v>43529</v>
      </c>
      <c r="D348" s="2">
        <v>288.38600000000002</v>
      </c>
      <c r="H348" s="17"/>
    </row>
    <row r="349" spans="3:8" x14ac:dyDescent="0.25">
      <c r="C349" s="16">
        <v>43528</v>
      </c>
      <c r="D349" s="2">
        <v>286.27800000000002</v>
      </c>
      <c r="H349" s="17"/>
    </row>
    <row r="350" spans="3:8" x14ac:dyDescent="0.25">
      <c r="C350" s="16">
        <v>43525</v>
      </c>
      <c r="D350" s="2">
        <v>280.91899999999998</v>
      </c>
      <c r="H350" s="17"/>
    </row>
    <row r="351" spans="3:8" x14ac:dyDescent="0.25">
      <c r="C351" s="16">
        <v>43524</v>
      </c>
      <c r="D351" s="2">
        <v>276.85599999999999</v>
      </c>
      <c r="H351" s="17"/>
    </row>
    <row r="352" spans="3:8" x14ac:dyDescent="0.25">
      <c r="C352" s="16">
        <v>43523</v>
      </c>
      <c r="D352" s="2">
        <v>278.03300000000002</v>
      </c>
      <c r="H352" s="17"/>
    </row>
    <row r="353" spans="3:8" x14ac:dyDescent="0.25">
      <c r="C353" s="16">
        <v>43522</v>
      </c>
      <c r="D353" s="2">
        <v>277.452</v>
      </c>
      <c r="H353" s="17"/>
    </row>
    <row r="354" spans="3:8" x14ac:dyDescent="0.25">
      <c r="C354" s="16">
        <v>43521</v>
      </c>
      <c r="D354" s="2">
        <v>276.27699999999999</v>
      </c>
      <c r="H354" s="17"/>
    </row>
    <row r="355" spans="3:8" x14ac:dyDescent="0.25">
      <c r="C355" s="16">
        <v>43518</v>
      </c>
      <c r="D355" s="2">
        <v>279.07499999999999</v>
      </c>
      <c r="H355" s="17"/>
    </row>
    <row r="356" spans="3:8" x14ac:dyDescent="0.25">
      <c r="C356" s="16">
        <v>43517</v>
      </c>
      <c r="D356" s="2">
        <v>284.3</v>
      </c>
      <c r="H356" s="17"/>
    </row>
    <row r="357" spans="3:8" x14ac:dyDescent="0.25">
      <c r="C357" s="16">
        <v>43516</v>
      </c>
      <c r="D357" s="2">
        <v>291.68299999999999</v>
      </c>
      <c r="H357" s="17"/>
    </row>
    <row r="358" spans="3:8" x14ac:dyDescent="0.25">
      <c r="C358" s="16">
        <v>43515</v>
      </c>
      <c r="D358" s="2">
        <v>294.91699999999997</v>
      </c>
      <c r="H358" s="17"/>
    </row>
    <row r="359" spans="3:8" x14ac:dyDescent="0.25">
      <c r="C359" s="16">
        <v>43514</v>
      </c>
      <c r="D359" s="2">
        <v>294.58</v>
      </c>
      <c r="H359" s="17"/>
    </row>
    <row r="360" spans="3:8" x14ac:dyDescent="0.25">
      <c r="C360" s="16">
        <v>43511</v>
      </c>
      <c r="D360" s="2">
        <v>296.255</v>
      </c>
      <c r="H360" s="17"/>
    </row>
    <row r="361" spans="3:8" x14ac:dyDescent="0.25">
      <c r="C361" s="16">
        <v>43510</v>
      </c>
      <c r="D361" s="2">
        <v>298.56299999999999</v>
      </c>
      <c r="H361" s="17"/>
    </row>
    <row r="362" spans="3:8" x14ac:dyDescent="0.25">
      <c r="C362" s="16">
        <v>43509</v>
      </c>
      <c r="D362" s="2">
        <v>297.97000000000003</v>
      </c>
      <c r="H362" s="17"/>
    </row>
    <row r="363" spans="3:8" x14ac:dyDescent="0.25">
      <c r="C363" s="16">
        <v>43508</v>
      </c>
      <c r="D363" s="2">
        <v>302.04000000000002</v>
      </c>
      <c r="H363" s="17"/>
    </row>
    <row r="364" spans="3:8" x14ac:dyDescent="0.25">
      <c r="C364" s="16">
        <v>43507</v>
      </c>
      <c r="D364" s="2">
        <v>302.43</v>
      </c>
      <c r="H364" s="17"/>
    </row>
    <row r="365" spans="3:8" x14ac:dyDescent="0.25">
      <c r="C365" s="16">
        <v>43504</v>
      </c>
      <c r="D365" s="2">
        <v>303.101</v>
      </c>
      <c r="H365" s="17"/>
    </row>
    <row r="366" spans="3:8" x14ac:dyDescent="0.25">
      <c r="C366" s="16">
        <v>43503</v>
      </c>
      <c r="D366" s="2">
        <v>306.678</v>
      </c>
      <c r="H366" s="17"/>
    </row>
    <row r="367" spans="3:8" x14ac:dyDescent="0.25">
      <c r="C367" s="16">
        <v>43502</v>
      </c>
      <c r="D367" s="2">
        <v>313.685</v>
      </c>
      <c r="H367" s="17"/>
    </row>
    <row r="368" spans="3:8" x14ac:dyDescent="0.25">
      <c r="C368" s="16">
        <v>43501</v>
      </c>
      <c r="D368" s="2">
        <v>313.08800000000002</v>
      </c>
      <c r="H368" s="17"/>
    </row>
    <row r="369" spans="3:8" x14ac:dyDescent="0.25">
      <c r="C369" s="16">
        <v>43500</v>
      </c>
      <c r="D369" s="2">
        <v>305.97000000000003</v>
      </c>
      <c r="H369" s="17"/>
    </row>
    <row r="370" spans="3:8" x14ac:dyDescent="0.25">
      <c r="C370" s="16">
        <v>43497</v>
      </c>
      <c r="D370" s="2">
        <v>293.87799999999999</v>
      </c>
      <c r="H370" s="17"/>
    </row>
    <row r="371" spans="3:8" x14ac:dyDescent="0.25">
      <c r="C371" s="16">
        <v>43496</v>
      </c>
      <c r="D371" s="2">
        <v>296.774</v>
      </c>
      <c r="H371" s="17"/>
    </row>
    <row r="372" spans="3:8" x14ac:dyDescent="0.25">
      <c r="C372" s="16">
        <v>43495</v>
      </c>
      <c r="D372" s="2">
        <v>298.62</v>
      </c>
      <c r="H372" s="17"/>
    </row>
    <row r="373" spans="3:8" x14ac:dyDescent="0.25">
      <c r="C373" s="16">
        <v>43494</v>
      </c>
      <c r="D373" s="2">
        <v>301.02699999999999</v>
      </c>
      <c r="H373" s="17"/>
    </row>
    <row r="374" spans="3:8" x14ac:dyDescent="0.25">
      <c r="C374" s="16">
        <v>43493</v>
      </c>
      <c r="D374" s="2">
        <v>302.37700000000001</v>
      </c>
      <c r="H374" s="17"/>
    </row>
    <row r="375" spans="3:8" x14ac:dyDescent="0.25">
      <c r="C375" s="16">
        <v>43490</v>
      </c>
      <c r="D375" s="2">
        <v>313.649</v>
      </c>
      <c r="H375" s="17"/>
    </row>
    <row r="376" spans="3:8" x14ac:dyDescent="0.25">
      <c r="C376" s="16">
        <v>43489</v>
      </c>
      <c r="D376" s="2">
        <v>314.625</v>
      </c>
      <c r="H376" s="17"/>
    </row>
    <row r="377" spans="3:8" x14ac:dyDescent="0.25">
      <c r="C377" s="16">
        <v>43488</v>
      </c>
      <c r="D377" s="2">
        <v>311.80500000000001</v>
      </c>
      <c r="H377" s="17"/>
    </row>
    <row r="378" spans="3:8" x14ac:dyDescent="0.25">
      <c r="C378" s="16">
        <v>43487</v>
      </c>
      <c r="D378" s="2">
        <v>312.21100000000001</v>
      </c>
      <c r="H378" s="17"/>
    </row>
    <row r="379" spans="3:8" x14ac:dyDescent="0.25">
      <c r="C379" s="16">
        <v>43486</v>
      </c>
      <c r="D379" s="2">
        <v>313.68700000000001</v>
      </c>
      <c r="H379" s="17"/>
    </row>
    <row r="380" spans="3:8" x14ac:dyDescent="0.25">
      <c r="C380" s="16">
        <v>43483</v>
      </c>
      <c r="D380" s="2">
        <v>309.988</v>
      </c>
      <c r="H380" s="17"/>
    </row>
    <row r="381" spans="3:8" x14ac:dyDescent="0.25">
      <c r="C381" s="16">
        <v>43482</v>
      </c>
      <c r="D381" s="2">
        <v>300.72000000000003</v>
      </c>
      <c r="H381" s="17"/>
    </row>
    <row r="382" spans="3:8" x14ac:dyDescent="0.25">
      <c r="C382" s="16">
        <v>43481</v>
      </c>
      <c r="D382" s="2">
        <v>292.69799999999998</v>
      </c>
      <c r="H382" s="17"/>
    </row>
    <row r="383" spans="3:8" x14ac:dyDescent="0.25">
      <c r="C383" s="16">
        <v>43480</v>
      </c>
      <c r="D383" s="2">
        <v>307.81599999999997</v>
      </c>
      <c r="H383" s="17"/>
    </row>
    <row r="384" spans="3:8" x14ac:dyDescent="0.25">
      <c r="C384" s="16">
        <v>43479</v>
      </c>
      <c r="D384" s="2">
        <v>340.26499999999999</v>
      </c>
      <c r="H384" s="17"/>
    </row>
    <row r="385" spans="3:8" x14ac:dyDescent="0.25">
      <c r="C385" s="16">
        <v>43476</v>
      </c>
      <c r="D385" s="2">
        <v>345.649</v>
      </c>
      <c r="H385" s="17"/>
    </row>
    <row r="386" spans="3:8" x14ac:dyDescent="0.25">
      <c r="C386" s="16">
        <v>43475</v>
      </c>
      <c r="D386" s="2">
        <v>362.92899999999997</v>
      </c>
      <c r="H386" s="17"/>
    </row>
    <row r="387" spans="3:8" x14ac:dyDescent="0.25">
      <c r="C387" s="16">
        <v>43474</v>
      </c>
      <c r="D387" s="2">
        <v>359.673</v>
      </c>
      <c r="H387" s="17"/>
    </row>
    <row r="388" spans="3:8" x14ac:dyDescent="0.25">
      <c r="C388" s="16">
        <v>43473</v>
      </c>
      <c r="D388" s="2">
        <v>355.19400000000002</v>
      </c>
      <c r="H388" s="17"/>
    </row>
    <row r="389" spans="3:8" x14ac:dyDescent="0.25">
      <c r="C389" s="16">
        <v>43472</v>
      </c>
      <c r="D389" s="2">
        <v>372.29300000000001</v>
      </c>
      <c r="H389" s="17"/>
    </row>
    <row r="390" spans="3:8" x14ac:dyDescent="0.25">
      <c r="C390" s="16">
        <v>43469</v>
      </c>
      <c r="D390" s="2">
        <v>373.048</v>
      </c>
      <c r="H390" s="17"/>
    </row>
    <row r="391" spans="3:8" x14ac:dyDescent="0.25">
      <c r="C391" s="16">
        <v>43468</v>
      </c>
      <c r="D391" s="2">
        <v>395.87700000000001</v>
      </c>
      <c r="H391" s="17"/>
    </row>
    <row r="392" spans="3:8" x14ac:dyDescent="0.25">
      <c r="C392" s="16">
        <v>43467</v>
      </c>
      <c r="D392" s="2">
        <v>406.90899999999999</v>
      </c>
      <c r="H392" s="17"/>
    </row>
    <row r="393" spans="3:8" x14ac:dyDescent="0.25">
      <c r="C393" s="16">
        <v>43465</v>
      </c>
      <c r="D393" s="2">
        <v>417.17099999999999</v>
      </c>
      <c r="H393" s="17"/>
    </row>
    <row r="394" spans="3:8" x14ac:dyDescent="0.25">
      <c r="C394" s="16">
        <v>43462</v>
      </c>
      <c r="D394" s="2">
        <v>422.60399999999998</v>
      </c>
      <c r="H394" s="17"/>
    </row>
    <row r="395" spans="3:8" x14ac:dyDescent="0.25">
      <c r="C395" s="16">
        <v>43461</v>
      </c>
      <c r="D395" s="2">
        <v>402.88</v>
      </c>
      <c r="H395" s="17"/>
    </row>
    <row r="396" spans="3:8" x14ac:dyDescent="0.25">
      <c r="C396" s="16">
        <v>43458</v>
      </c>
      <c r="D396" s="2">
        <v>395.85399999999998</v>
      </c>
      <c r="H396" s="17"/>
    </row>
    <row r="397" spans="3:8" x14ac:dyDescent="0.25">
      <c r="C397" s="16">
        <v>43455</v>
      </c>
      <c r="D397" s="2">
        <v>394.75599999999997</v>
      </c>
      <c r="H397" s="17"/>
    </row>
    <row r="398" spans="3:8" x14ac:dyDescent="0.25">
      <c r="C398" s="16">
        <v>43454</v>
      </c>
      <c r="D398" s="2">
        <v>393.89100000000002</v>
      </c>
      <c r="H398" s="17"/>
    </row>
    <row r="399" spans="3:8" x14ac:dyDescent="0.25">
      <c r="C399" s="16">
        <v>43453</v>
      </c>
      <c r="D399" s="2">
        <v>393.54700000000003</v>
      </c>
      <c r="H399" s="17"/>
    </row>
    <row r="400" spans="3:8" x14ac:dyDescent="0.25">
      <c r="C400" s="16">
        <v>43452</v>
      </c>
      <c r="D400" s="2">
        <v>392.94600000000003</v>
      </c>
      <c r="H400" s="17"/>
    </row>
    <row r="401" spans="3:8" x14ac:dyDescent="0.25">
      <c r="C401" s="16">
        <v>43451</v>
      </c>
      <c r="D401" s="2">
        <v>391.79700000000003</v>
      </c>
      <c r="H401" s="17"/>
    </row>
    <row r="402" spans="3:8" x14ac:dyDescent="0.25">
      <c r="C402" s="16">
        <v>43448</v>
      </c>
      <c r="D402" s="2">
        <v>390.572</v>
      </c>
      <c r="H402" s="17"/>
    </row>
    <row r="403" spans="3:8" x14ac:dyDescent="0.25">
      <c r="C403" s="16">
        <v>43447</v>
      </c>
      <c r="D403" s="2">
        <v>389.71899999999999</v>
      </c>
      <c r="H403" s="17"/>
    </row>
    <row r="404" spans="3:8" x14ac:dyDescent="0.25">
      <c r="C404" s="16">
        <v>43446</v>
      </c>
      <c r="D404" s="2">
        <v>384.84500000000003</v>
      </c>
      <c r="H404" s="17"/>
    </row>
    <row r="405" spans="3:8" x14ac:dyDescent="0.25">
      <c r="C405" s="16">
        <v>43445</v>
      </c>
      <c r="D405" s="2">
        <v>383.12799999999999</v>
      </c>
      <c r="H405" s="17"/>
    </row>
    <row r="406" spans="3:8" x14ac:dyDescent="0.25">
      <c r="C406" s="16">
        <v>43444</v>
      </c>
      <c r="D406" s="2">
        <v>384.18400000000003</v>
      </c>
      <c r="H406" s="17"/>
    </row>
    <row r="407" spans="3:8" x14ac:dyDescent="0.25">
      <c r="C407" s="16">
        <v>43441</v>
      </c>
      <c r="D407" s="2">
        <v>404.32900000000001</v>
      </c>
      <c r="H407" s="17"/>
    </row>
    <row r="408" spans="3:8" x14ac:dyDescent="0.25">
      <c r="C408" s="16">
        <v>43440</v>
      </c>
      <c r="D408" s="2">
        <v>423.79500000000002</v>
      </c>
      <c r="H408" s="17"/>
    </row>
    <row r="409" spans="3:8" x14ac:dyDescent="0.25">
      <c r="C409" s="16">
        <v>43439</v>
      </c>
      <c r="D409" s="2">
        <v>425.55799999999999</v>
      </c>
      <c r="H409" s="17"/>
    </row>
    <row r="410" spans="3:8" x14ac:dyDescent="0.25">
      <c r="C410" s="16">
        <v>43438</v>
      </c>
      <c r="D410" s="2">
        <v>418.41</v>
      </c>
      <c r="H410" s="17"/>
    </row>
    <row r="411" spans="3:8" x14ac:dyDescent="0.25">
      <c r="C411" s="16">
        <v>43437</v>
      </c>
      <c r="D411" s="2">
        <v>417.82400000000001</v>
      </c>
      <c r="H411" s="17"/>
    </row>
    <row r="412" spans="3:8" x14ac:dyDescent="0.25">
      <c r="C412" s="16">
        <v>43434</v>
      </c>
      <c r="D412" s="2">
        <v>392.61399999999998</v>
      </c>
      <c r="H412" s="17"/>
    </row>
    <row r="413" spans="3:8" x14ac:dyDescent="0.25">
      <c r="C413" s="16">
        <v>43433</v>
      </c>
      <c r="D413" s="2">
        <v>369.89299999999997</v>
      </c>
      <c r="H413" s="17"/>
    </row>
    <row r="414" spans="3:8" x14ac:dyDescent="0.25">
      <c r="C414" s="16">
        <v>43432</v>
      </c>
      <c r="D414" s="2">
        <v>347.25799999999998</v>
      </c>
      <c r="H414" s="17"/>
    </row>
    <row r="415" spans="3:8" x14ac:dyDescent="0.25">
      <c r="C415" s="16">
        <v>43431</v>
      </c>
      <c r="D415" s="2">
        <v>345.10700000000003</v>
      </c>
      <c r="H415" s="17"/>
    </row>
    <row r="416" spans="3:8" x14ac:dyDescent="0.25">
      <c r="C416" s="16">
        <v>43430</v>
      </c>
      <c r="D416" s="2">
        <v>333.51100000000002</v>
      </c>
      <c r="H416" s="17"/>
    </row>
    <row r="417" spans="3:8" x14ac:dyDescent="0.25">
      <c r="C417" s="16">
        <v>43427</v>
      </c>
      <c r="D417" s="2">
        <v>317.17</v>
      </c>
      <c r="H417" s="17"/>
    </row>
    <row r="418" spans="3:8" x14ac:dyDescent="0.25">
      <c r="C418" s="16">
        <v>43426</v>
      </c>
      <c r="D418" s="2">
        <v>303.88099999999997</v>
      </c>
      <c r="H418" s="17"/>
    </row>
    <row r="419" spans="3:8" x14ac:dyDescent="0.25">
      <c r="C419" s="16">
        <v>43425</v>
      </c>
      <c r="D419" s="2">
        <v>297.548</v>
      </c>
      <c r="H419" s="17"/>
    </row>
    <row r="420" spans="3:8" x14ac:dyDescent="0.25">
      <c r="C420" s="16">
        <v>43424</v>
      </c>
      <c r="D420" s="2">
        <v>300.68</v>
      </c>
      <c r="H420" s="17"/>
    </row>
    <row r="421" spans="3:8" x14ac:dyDescent="0.25">
      <c r="C421" s="16">
        <v>43423</v>
      </c>
      <c r="D421" s="2">
        <v>299.71699999999998</v>
      </c>
      <c r="H421" s="17"/>
    </row>
    <row r="422" spans="3:8" x14ac:dyDescent="0.25">
      <c r="C422" s="16">
        <v>43420</v>
      </c>
      <c r="D422" s="2">
        <v>301.08499999999998</v>
      </c>
      <c r="H422" s="17"/>
    </row>
    <row r="423" spans="3:8" x14ac:dyDescent="0.25">
      <c r="C423" s="16">
        <v>43419</v>
      </c>
      <c r="D423" s="2">
        <v>304.42200000000003</v>
      </c>
      <c r="H423" s="17"/>
    </row>
    <row r="424" spans="3:8" x14ac:dyDescent="0.25">
      <c r="C424" s="16">
        <v>43418</v>
      </c>
      <c r="D424" s="2">
        <v>286.62700000000001</v>
      </c>
      <c r="H424" s="17"/>
    </row>
    <row r="425" spans="3:8" x14ac:dyDescent="0.25">
      <c r="C425" s="16">
        <v>43417</v>
      </c>
      <c r="D425" s="2">
        <v>279.803</v>
      </c>
      <c r="H425" s="17"/>
    </row>
    <row r="426" spans="3:8" x14ac:dyDescent="0.25">
      <c r="C426" s="16">
        <v>43416</v>
      </c>
      <c r="D426" s="2">
        <v>274.02999999999997</v>
      </c>
      <c r="H426" s="17"/>
    </row>
    <row r="427" spans="3:8" x14ac:dyDescent="0.25">
      <c r="C427" s="16">
        <v>43413</v>
      </c>
      <c r="D427" s="2">
        <v>265.06700000000001</v>
      </c>
      <c r="H427" s="17"/>
    </row>
    <row r="428" spans="3:8" x14ac:dyDescent="0.25">
      <c r="C428" s="16">
        <v>43412</v>
      </c>
      <c r="D428" s="2">
        <v>261.86399999999998</v>
      </c>
      <c r="H428" s="17"/>
    </row>
    <row r="429" spans="3:8" x14ac:dyDescent="0.25">
      <c r="C429" s="16">
        <v>43411</v>
      </c>
      <c r="D429" s="2">
        <v>261.18700000000001</v>
      </c>
      <c r="H429" s="17"/>
    </row>
    <row r="430" spans="3:8" x14ac:dyDescent="0.25">
      <c r="C430" s="16">
        <v>43410</v>
      </c>
      <c r="D430" s="2">
        <v>260.35500000000002</v>
      </c>
      <c r="H430" s="17"/>
    </row>
    <row r="431" spans="3:8" x14ac:dyDescent="0.25">
      <c r="C431" s="16">
        <v>43409</v>
      </c>
      <c r="D431" s="2">
        <v>257.512</v>
      </c>
      <c r="H431" s="17"/>
    </row>
    <row r="432" spans="3:8" x14ac:dyDescent="0.25">
      <c r="C432" s="16">
        <v>43406</v>
      </c>
      <c r="D432" s="2">
        <v>260.37200000000001</v>
      </c>
      <c r="H432" s="17"/>
    </row>
    <row r="433" spans="3:8" x14ac:dyDescent="0.25">
      <c r="C433" s="16">
        <v>43405</v>
      </c>
      <c r="D433" s="2">
        <v>263.505</v>
      </c>
      <c r="H433" s="17"/>
    </row>
    <row r="434" spans="3:8" x14ac:dyDescent="0.25">
      <c r="C434" s="16">
        <v>43404</v>
      </c>
      <c r="D434" s="2">
        <v>264.16000000000003</v>
      </c>
      <c r="H434" s="17"/>
    </row>
    <row r="435" spans="3:8" x14ac:dyDescent="0.25">
      <c r="C435" s="16">
        <v>43403</v>
      </c>
      <c r="D435" s="2">
        <v>265.94900000000001</v>
      </c>
      <c r="H435" s="17"/>
    </row>
    <row r="436" spans="3:8" x14ac:dyDescent="0.25">
      <c r="C436" s="16">
        <v>43402</v>
      </c>
      <c r="D436" s="2">
        <v>271.64</v>
      </c>
      <c r="H436" s="17"/>
    </row>
    <row r="437" spans="3:8" x14ac:dyDescent="0.25">
      <c r="C437" s="16">
        <v>43399</v>
      </c>
      <c r="D437" s="2">
        <v>277.45299999999997</v>
      </c>
      <c r="H437" s="17"/>
    </row>
    <row r="438" spans="3:8" x14ac:dyDescent="0.25">
      <c r="C438" s="16">
        <v>43398</v>
      </c>
      <c r="D438" s="2">
        <v>276.55399999999997</v>
      </c>
      <c r="H438" s="17"/>
    </row>
    <row r="439" spans="3:8" x14ac:dyDescent="0.25">
      <c r="C439" s="16">
        <v>43397</v>
      </c>
      <c r="D439" s="2">
        <v>275.99700000000001</v>
      </c>
      <c r="H439" s="17"/>
    </row>
    <row r="440" spans="3:8" x14ac:dyDescent="0.25">
      <c r="C440" s="16">
        <v>43396</v>
      </c>
      <c r="D440" s="2">
        <v>276.39</v>
      </c>
      <c r="H440" s="17"/>
    </row>
    <row r="441" spans="3:8" x14ac:dyDescent="0.25">
      <c r="C441" s="16">
        <v>43395</v>
      </c>
      <c r="D441" s="2">
        <v>266.642</v>
      </c>
      <c r="H441" s="17"/>
    </row>
    <row r="442" spans="3:8" x14ac:dyDescent="0.25">
      <c r="C442" s="16">
        <v>43392</v>
      </c>
      <c r="D442" s="2">
        <v>264.42099999999999</v>
      </c>
      <c r="H442" s="17"/>
    </row>
    <row r="443" spans="3:8" x14ac:dyDescent="0.25">
      <c r="C443" s="16">
        <v>43391</v>
      </c>
      <c r="D443" s="2">
        <v>260.39800000000002</v>
      </c>
      <c r="H443" s="17"/>
    </row>
    <row r="444" spans="3:8" x14ac:dyDescent="0.25">
      <c r="C444" s="16">
        <v>43390</v>
      </c>
      <c r="D444" s="2">
        <v>255.08699999999999</v>
      </c>
      <c r="H444" s="17"/>
    </row>
    <row r="445" spans="3:8" x14ac:dyDescent="0.25">
      <c r="C445" s="16">
        <v>43389</v>
      </c>
      <c r="D445" s="2">
        <v>254.58099999999999</v>
      </c>
      <c r="H445" s="17"/>
    </row>
    <row r="446" spans="3:8" x14ac:dyDescent="0.25">
      <c r="C446" s="16">
        <v>43388</v>
      </c>
      <c r="D446" s="2">
        <v>255.21799999999999</v>
      </c>
      <c r="H446" s="17"/>
    </row>
    <row r="447" spans="3:8" x14ac:dyDescent="0.25">
      <c r="C447" s="16">
        <v>43385</v>
      </c>
      <c r="D447" s="2">
        <v>252.017</v>
      </c>
      <c r="H447" s="17"/>
    </row>
    <row r="448" spans="3:8" x14ac:dyDescent="0.25">
      <c r="C448" s="16">
        <v>43384</v>
      </c>
      <c r="D448" s="2">
        <v>251.17400000000001</v>
      </c>
      <c r="H448" s="17"/>
    </row>
    <row r="449" spans="3:8" x14ac:dyDescent="0.25">
      <c r="C449" s="16">
        <v>43383</v>
      </c>
      <c r="D449" s="2">
        <v>239.72900000000001</v>
      </c>
      <c r="H449" s="17"/>
    </row>
    <row r="450" spans="3:8" x14ac:dyDescent="0.25">
      <c r="C450" s="16">
        <v>43382</v>
      </c>
      <c r="D450" s="2">
        <v>235.44200000000001</v>
      </c>
      <c r="H450" s="17"/>
    </row>
    <row r="451" spans="3:8" x14ac:dyDescent="0.25">
      <c r="C451" s="16">
        <v>43381</v>
      </c>
      <c r="D451" s="2">
        <v>234.33</v>
      </c>
      <c r="H451" s="17"/>
    </row>
    <row r="452" spans="3:8" x14ac:dyDescent="0.25">
      <c r="C452" s="16">
        <v>43378</v>
      </c>
      <c r="D452" s="2">
        <v>219.32499999999999</v>
      </c>
      <c r="H452" s="17"/>
    </row>
    <row r="453" spans="3:8" x14ac:dyDescent="0.25">
      <c r="C453" s="16">
        <v>43377</v>
      </c>
      <c r="D453" s="2">
        <v>212.16200000000001</v>
      </c>
      <c r="H453" s="17"/>
    </row>
    <row r="454" spans="3:8" x14ac:dyDescent="0.25">
      <c r="C454" s="16">
        <v>43376</v>
      </c>
      <c r="D454" s="2">
        <v>212.501</v>
      </c>
      <c r="H454" s="17"/>
    </row>
    <row r="455" spans="3:8" x14ac:dyDescent="0.25">
      <c r="C455" s="16">
        <v>43375</v>
      </c>
      <c r="D455" s="2">
        <v>208.983</v>
      </c>
      <c r="H455" s="17"/>
    </row>
    <row r="456" spans="3:8" x14ac:dyDescent="0.25">
      <c r="C456" s="16">
        <v>43374</v>
      </c>
      <c r="D456" s="2">
        <v>209.864</v>
      </c>
      <c r="H456" s="17"/>
    </row>
    <row r="457" spans="3:8" x14ac:dyDescent="0.25">
      <c r="C457" s="16">
        <v>43371</v>
      </c>
      <c r="D457" s="2">
        <v>213.708</v>
      </c>
      <c r="H457" s="17"/>
    </row>
    <row r="458" spans="3:8" x14ac:dyDescent="0.25">
      <c r="C458" s="16">
        <v>43370</v>
      </c>
      <c r="D458" s="2">
        <v>216.143</v>
      </c>
      <c r="H458" s="17"/>
    </row>
    <row r="459" spans="3:8" x14ac:dyDescent="0.25">
      <c r="C459" s="16">
        <v>43369</v>
      </c>
      <c r="D459" s="2">
        <v>214.37299999999999</v>
      </c>
      <c r="H459" s="17"/>
    </row>
    <row r="460" spans="3:8" x14ac:dyDescent="0.25">
      <c r="C460" s="16">
        <v>43368</v>
      </c>
      <c r="D460" s="2">
        <v>215.04499999999999</v>
      </c>
      <c r="H460" s="17"/>
    </row>
    <row r="461" spans="3:8" x14ac:dyDescent="0.25">
      <c r="C461" s="16">
        <v>43367</v>
      </c>
      <c r="D461" s="2">
        <v>211.38900000000001</v>
      </c>
      <c r="H461" s="17"/>
    </row>
    <row r="462" spans="3:8" x14ac:dyDescent="0.25">
      <c r="C462" s="16">
        <v>43364</v>
      </c>
      <c r="D462" s="2">
        <v>212.44399999999999</v>
      </c>
      <c r="H462" s="17"/>
    </row>
    <row r="463" spans="3:8" x14ac:dyDescent="0.25">
      <c r="C463" s="16">
        <v>43363</v>
      </c>
      <c r="D463" s="2">
        <v>213.083</v>
      </c>
      <c r="H463" s="17"/>
    </row>
    <row r="464" spans="3:8" x14ac:dyDescent="0.25">
      <c r="C464" s="16">
        <v>43362</v>
      </c>
      <c r="D464" s="2">
        <v>215.55799999999999</v>
      </c>
      <c r="H464" s="17"/>
    </row>
    <row r="465" spans="3:8" x14ac:dyDescent="0.25">
      <c r="C465" s="16">
        <v>43361</v>
      </c>
      <c r="D465" s="2">
        <v>217.42400000000001</v>
      </c>
      <c r="H465" s="17"/>
    </row>
    <row r="466" spans="3:8" x14ac:dyDescent="0.25">
      <c r="C466" s="16">
        <v>43360</v>
      </c>
      <c r="D466" s="2">
        <v>217.279</v>
      </c>
      <c r="H466" s="17"/>
    </row>
    <row r="467" spans="3:8" x14ac:dyDescent="0.25">
      <c r="C467" s="16">
        <v>43357</v>
      </c>
      <c r="D467" s="2">
        <v>217.52</v>
      </c>
      <c r="H467" s="17"/>
    </row>
    <row r="468" spans="3:8" x14ac:dyDescent="0.25">
      <c r="C468" s="16">
        <v>43356</v>
      </c>
      <c r="D468" s="2">
        <v>219.55199999999999</v>
      </c>
      <c r="H468" s="17"/>
    </row>
    <row r="469" spans="3:8" x14ac:dyDescent="0.25">
      <c r="C469" s="16">
        <v>43355</v>
      </c>
      <c r="D469" s="2">
        <v>220.43299999999999</v>
      </c>
      <c r="H469" s="17"/>
    </row>
    <row r="470" spans="3:8" x14ac:dyDescent="0.25">
      <c r="C470" s="16">
        <v>43354</v>
      </c>
      <c r="D470" s="2">
        <v>221.15600000000001</v>
      </c>
      <c r="H470" s="17"/>
    </row>
    <row r="471" spans="3:8" x14ac:dyDescent="0.25">
      <c r="C471" s="16">
        <v>43353</v>
      </c>
      <c r="D471" s="2">
        <v>223.73099999999999</v>
      </c>
      <c r="H471" s="17"/>
    </row>
    <row r="472" spans="3:8" x14ac:dyDescent="0.25">
      <c r="C472" s="16">
        <v>43350</v>
      </c>
      <c r="D472" s="2">
        <v>224.74799999999999</v>
      </c>
      <c r="H472" s="17"/>
    </row>
    <row r="473" spans="3:8" x14ac:dyDescent="0.25">
      <c r="C473" s="16">
        <v>43349</v>
      </c>
      <c r="D473" s="2">
        <v>225.35499999999999</v>
      </c>
      <c r="H473" s="17"/>
    </row>
    <row r="474" spans="3:8" x14ac:dyDescent="0.25">
      <c r="C474" s="16">
        <v>43348</v>
      </c>
      <c r="D474" s="2">
        <v>228.28200000000001</v>
      </c>
      <c r="H474" s="17"/>
    </row>
    <row r="475" spans="3:8" x14ac:dyDescent="0.25">
      <c r="C475" s="16">
        <v>43347</v>
      </c>
      <c r="D475" s="2">
        <v>230.559</v>
      </c>
      <c r="H475" s="17"/>
    </row>
    <row r="476" spans="3:8" x14ac:dyDescent="0.25">
      <c r="C476" s="16">
        <v>43346</v>
      </c>
      <c r="D476" s="2">
        <v>233.017</v>
      </c>
      <c r="H476" s="17"/>
    </row>
    <row r="477" spans="3:8" x14ac:dyDescent="0.25">
      <c r="C477" s="16">
        <v>43343</v>
      </c>
      <c r="D477" s="2">
        <v>232.36600000000001</v>
      </c>
      <c r="H477" s="17"/>
    </row>
    <row r="478" spans="3:8" x14ac:dyDescent="0.25">
      <c r="C478" s="16">
        <v>43342</v>
      </c>
      <c r="D478" s="2">
        <v>231.67400000000001</v>
      </c>
      <c r="H478" s="17"/>
    </row>
    <row r="479" spans="3:8" x14ac:dyDescent="0.25">
      <c r="C479" s="16">
        <v>43341</v>
      </c>
      <c r="D479" s="2">
        <v>232.476</v>
      </c>
      <c r="H479" s="17"/>
    </row>
    <row r="480" spans="3:8" x14ac:dyDescent="0.25">
      <c r="C480" s="16">
        <v>43340</v>
      </c>
      <c r="D480" s="2">
        <v>232.21199999999999</v>
      </c>
      <c r="H480" s="17"/>
    </row>
    <row r="481" spans="3:8" x14ac:dyDescent="0.25">
      <c r="C481" s="16">
        <v>43336</v>
      </c>
      <c r="D481" s="2">
        <v>229.333</v>
      </c>
      <c r="H481" s="17"/>
    </row>
    <row r="482" spans="3:8" x14ac:dyDescent="0.25">
      <c r="C482" s="16">
        <v>43335</v>
      </c>
      <c r="D482" s="2">
        <v>224.62899999999999</v>
      </c>
      <c r="H482" s="17"/>
    </row>
    <row r="483" spans="3:8" x14ac:dyDescent="0.25">
      <c r="C483" s="16">
        <v>43334</v>
      </c>
      <c r="D483" s="2">
        <v>225.911</v>
      </c>
      <c r="H483" s="17"/>
    </row>
    <row r="484" spans="3:8" x14ac:dyDescent="0.25">
      <c r="C484" s="16">
        <v>43333</v>
      </c>
      <c r="D484" s="2">
        <v>225.721</v>
      </c>
      <c r="H484" s="17"/>
    </row>
    <row r="485" spans="3:8" x14ac:dyDescent="0.25">
      <c r="C485" s="16">
        <v>43332</v>
      </c>
      <c r="D485" s="2">
        <v>227.87799999999999</v>
      </c>
      <c r="H485" s="17"/>
    </row>
    <row r="486" spans="3:8" x14ac:dyDescent="0.25">
      <c r="C486" s="16">
        <v>43329</v>
      </c>
      <c r="D486" s="2">
        <v>228.756</v>
      </c>
      <c r="H486" s="17"/>
    </row>
    <row r="487" spans="3:8" x14ac:dyDescent="0.25">
      <c r="C487" s="16">
        <v>43328</v>
      </c>
      <c r="D487" s="2">
        <v>228.947</v>
      </c>
      <c r="H487" s="17"/>
    </row>
    <row r="488" spans="3:8" x14ac:dyDescent="0.25">
      <c r="C488" s="16">
        <v>43327</v>
      </c>
      <c r="D488" s="2">
        <v>228.72399999999999</v>
      </c>
      <c r="H488" s="17"/>
    </row>
    <row r="489" spans="3:8" x14ac:dyDescent="0.25">
      <c r="C489" s="16">
        <v>43326</v>
      </c>
      <c r="D489" s="2">
        <v>231.17400000000001</v>
      </c>
      <c r="H489" s="17"/>
    </row>
    <row r="490" spans="3:8" x14ac:dyDescent="0.25">
      <c r="C490" s="16">
        <v>43325</v>
      </c>
      <c r="D490" s="2">
        <v>231.09299999999999</v>
      </c>
      <c r="H490" s="17"/>
    </row>
    <row r="491" spans="3:8" x14ac:dyDescent="0.25">
      <c r="C491" s="16">
        <v>43322</v>
      </c>
      <c r="D491" s="2">
        <v>230.726</v>
      </c>
      <c r="H491" s="17"/>
    </row>
    <row r="492" spans="3:8" x14ac:dyDescent="0.25">
      <c r="C492" s="16">
        <v>43321</v>
      </c>
      <c r="D492" s="2">
        <v>231.39</v>
      </c>
      <c r="H492" s="17"/>
    </row>
    <row r="493" spans="3:8" x14ac:dyDescent="0.25">
      <c r="C493" s="16">
        <v>43320</v>
      </c>
      <c r="D493" s="2">
        <v>227.57599999999999</v>
      </c>
      <c r="H493" s="17"/>
    </row>
    <row r="494" spans="3:8" x14ac:dyDescent="0.25">
      <c r="C494" s="16">
        <v>43319</v>
      </c>
      <c r="D494" s="2">
        <v>227.38399999999999</v>
      </c>
      <c r="H494" s="17"/>
    </row>
    <row r="495" spans="3:8" x14ac:dyDescent="0.25">
      <c r="C495" s="16">
        <v>43318</v>
      </c>
      <c r="D495" s="2">
        <v>222.87</v>
      </c>
      <c r="H495" s="17"/>
    </row>
    <row r="496" spans="3:8" x14ac:dyDescent="0.25">
      <c r="C496" s="16">
        <v>43315</v>
      </c>
      <c r="D496" s="2">
        <v>221.547</v>
      </c>
      <c r="H496" s="17"/>
    </row>
    <row r="497" spans="3:8" x14ac:dyDescent="0.25">
      <c r="C497" s="16">
        <v>43314</v>
      </c>
      <c r="D497" s="2">
        <v>222.00399999999999</v>
      </c>
      <c r="H497" s="17"/>
    </row>
    <row r="498" spans="3:8" x14ac:dyDescent="0.25">
      <c r="C498" s="16">
        <v>43313</v>
      </c>
      <c r="D498" s="2">
        <v>229.73</v>
      </c>
      <c r="H498" s="17"/>
    </row>
    <row r="499" spans="3:8" x14ac:dyDescent="0.25">
      <c r="C499" s="16">
        <v>43312</v>
      </c>
      <c r="D499" s="2">
        <v>230.98699999999999</v>
      </c>
      <c r="H499" s="17"/>
    </row>
    <row r="500" spans="3:8" x14ac:dyDescent="0.25">
      <c r="C500" s="16">
        <v>43311</v>
      </c>
      <c r="D500" s="2">
        <v>229.047</v>
      </c>
      <c r="H500" s="17"/>
    </row>
    <row r="501" spans="3:8" x14ac:dyDescent="0.25">
      <c r="C501" s="16">
        <v>43308</v>
      </c>
      <c r="D501" s="2">
        <v>227.56700000000001</v>
      </c>
      <c r="H501" s="17"/>
    </row>
    <row r="502" spans="3:8" x14ac:dyDescent="0.25">
      <c r="C502" s="16">
        <v>43307</v>
      </c>
      <c r="D502" s="2">
        <v>226.25299999999999</v>
      </c>
      <c r="H502" s="17"/>
    </row>
    <row r="503" spans="3:8" x14ac:dyDescent="0.25">
      <c r="C503" s="16">
        <v>43306</v>
      </c>
      <c r="D503" s="2">
        <v>227.65100000000001</v>
      </c>
      <c r="H503" s="17"/>
    </row>
    <row r="504" spans="3:8" x14ac:dyDescent="0.25">
      <c r="C504" s="16">
        <v>43305</v>
      </c>
      <c r="D504" s="2">
        <v>228.304</v>
      </c>
      <c r="H504" s="17"/>
    </row>
    <row r="505" spans="3:8" x14ac:dyDescent="0.25">
      <c r="C505" s="16">
        <v>43304</v>
      </c>
      <c r="D505" s="2">
        <v>230.98400000000001</v>
      </c>
      <c r="H505" s="17"/>
    </row>
    <row r="506" spans="3:8" x14ac:dyDescent="0.25">
      <c r="C506" s="16">
        <v>43301</v>
      </c>
      <c r="D506" s="2">
        <v>231.71600000000001</v>
      </c>
      <c r="H506" s="17"/>
    </row>
    <row r="507" spans="3:8" x14ac:dyDescent="0.25">
      <c r="C507" s="16">
        <v>43300</v>
      </c>
      <c r="D507" s="2">
        <v>237.64699999999999</v>
      </c>
      <c r="H507" s="17"/>
    </row>
    <row r="508" spans="3:8" x14ac:dyDescent="0.25">
      <c r="C508" s="16">
        <v>43299</v>
      </c>
      <c r="D508" s="2">
        <v>237.71700000000001</v>
      </c>
      <c r="H508" s="17"/>
    </row>
    <row r="509" spans="3:8" x14ac:dyDescent="0.25">
      <c r="C509" s="16">
        <v>43298</v>
      </c>
      <c r="D509" s="2">
        <v>238.303</v>
      </c>
      <c r="H509" s="17"/>
    </row>
    <row r="510" spans="3:8" x14ac:dyDescent="0.25">
      <c r="C510" s="16">
        <v>43297</v>
      </c>
      <c r="D510" s="2">
        <v>240.68899999999999</v>
      </c>
      <c r="H510" s="17"/>
    </row>
    <row r="511" spans="3:8" x14ac:dyDescent="0.25">
      <c r="C511" s="16">
        <v>43294</v>
      </c>
      <c r="D511" s="2">
        <v>242.08500000000001</v>
      </c>
      <c r="H511" s="17"/>
    </row>
    <row r="512" spans="3:8" x14ac:dyDescent="0.25">
      <c r="C512" s="16">
        <v>43293</v>
      </c>
      <c r="D512" s="2">
        <v>243.346</v>
      </c>
      <c r="H512" s="17"/>
    </row>
    <row r="513" spans="3:8" x14ac:dyDescent="0.25">
      <c r="C513" s="16">
        <v>43292</v>
      </c>
      <c r="D513" s="2">
        <v>243.11600000000001</v>
      </c>
      <c r="H513" s="17"/>
    </row>
    <row r="514" spans="3:8" x14ac:dyDescent="0.25">
      <c r="C514" s="16">
        <v>43291</v>
      </c>
      <c r="D514" s="2">
        <v>242.16399999999999</v>
      </c>
      <c r="H514" s="17"/>
    </row>
    <row r="515" spans="3:8" x14ac:dyDescent="0.25">
      <c r="C515" s="16">
        <v>43290</v>
      </c>
      <c r="D515" s="2">
        <v>244.25299999999999</v>
      </c>
      <c r="H515" s="17"/>
    </row>
    <row r="516" spans="3:8" x14ac:dyDescent="0.25">
      <c r="C516" s="16">
        <v>43287</v>
      </c>
      <c r="D516" s="2">
        <v>242.20400000000001</v>
      </c>
      <c r="H516" s="17"/>
    </row>
    <row r="517" spans="3:8" x14ac:dyDescent="0.25">
      <c r="C517" s="16">
        <v>43286</v>
      </c>
      <c r="D517" s="2">
        <v>242.18899999999999</v>
      </c>
      <c r="H517" s="17"/>
    </row>
    <row r="518" spans="3:8" x14ac:dyDescent="0.25">
      <c r="C518" s="16">
        <v>43285</v>
      </c>
      <c r="D518" s="2">
        <v>241.39699999999999</v>
      </c>
      <c r="H518" s="17"/>
    </row>
    <row r="519" spans="3:8" x14ac:dyDescent="0.25">
      <c r="C519" s="16">
        <v>43284</v>
      </c>
      <c r="D519" s="2">
        <v>246.327</v>
      </c>
      <c r="H519" s="17"/>
    </row>
    <row r="520" spans="3:8" x14ac:dyDescent="0.25">
      <c r="C520" s="16">
        <v>43283</v>
      </c>
      <c r="D520" s="2">
        <v>250.93899999999999</v>
      </c>
      <c r="H520" s="17"/>
    </row>
    <row r="521" spans="3:8" x14ac:dyDescent="0.25">
      <c r="C521" s="16">
        <v>43280</v>
      </c>
      <c r="D521" s="2">
        <v>252.453</v>
      </c>
      <c r="H521" s="17"/>
    </row>
    <row r="522" spans="3:8" x14ac:dyDescent="0.25">
      <c r="C522" s="16">
        <v>43279</v>
      </c>
      <c r="D522" s="2">
        <v>253.98699999999999</v>
      </c>
      <c r="H522" s="17"/>
    </row>
    <row r="523" spans="3:8" x14ac:dyDescent="0.25">
      <c r="C523" s="16">
        <v>43278</v>
      </c>
      <c r="D523" s="2">
        <v>253.684</v>
      </c>
      <c r="H523" s="17"/>
    </row>
    <row r="524" spans="3:8" x14ac:dyDescent="0.25">
      <c r="C524" s="16">
        <v>43277</v>
      </c>
      <c r="D524" s="2">
        <v>254.78800000000001</v>
      </c>
      <c r="H524" s="17"/>
    </row>
    <row r="525" spans="3:8" x14ac:dyDescent="0.25">
      <c r="C525" s="16">
        <v>43276</v>
      </c>
      <c r="D525" s="2">
        <v>253.37200000000001</v>
      </c>
      <c r="H525" s="17"/>
    </row>
    <row r="526" spans="3:8" x14ac:dyDescent="0.25">
      <c r="C526" s="16">
        <v>43273</v>
      </c>
      <c r="D526" s="2">
        <v>257.10700000000003</v>
      </c>
      <c r="H526" s="17"/>
    </row>
    <row r="527" spans="3:8" x14ac:dyDescent="0.25">
      <c r="C527" s="16">
        <v>43272</v>
      </c>
      <c r="D527" s="2">
        <v>254.01300000000001</v>
      </c>
      <c r="H527" s="17"/>
    </row>
    <row r="528" spans="3:8" x14ac:dyDescent="0.25">
      <c r="C528" s="16">
        <v>43271</v>
      </c>
      <c r="D528" s="2">
        <v>246.94</v>
      </c>
      <c r="H528" s="17"/>
    </row>
    <row r="529" spans="3:8" x14ac:dyDescent="0.25">
      <c r="C529" s="16">
        <v>43270</v>
      </c>
      <c r="D529" s="2">
        <v>245.44399999999999</v>
      </c>
      <c r="H529" s="17"/>
    </row>
    <row r="530" spans="3:8" x14ac:dyDescent="0.25">
      <c r="C530" s="16">
        <v>43269</v>
      </c>
      <c r="D530" s="2">
        <v>236.80500000000001</v>
      </c>
      <c r="H530" s="17"/>
    </row>
    <row r="531" spans="3:8" x14ac:dyDescent="0.25">
      <c r="C531" s="16">
        <v>43266</v>
      </c>
      <c r="D531" s="2">
        <v>234.16800000000001</v>
      </c>
      <c r="H531" s="17"/>
    </row>
    <row r="532" spans="3:8" x14ac:dyDescent="0.25">
      <c r="C532" s="16">
        <v>43265</v>
      </c>
      <c r="D532" s="2">
        <v>233.48500000000001</v>
      </c>
      <c r="H532" s="17"/>
    </row>
    <row r="533" spans="3:8" x14ac:dyDescent="0.25">
      <c r="C533" s="16">
        <v>43264</v>
      </c>
      <c r="D533" s="2">
        <v>232.08099999999999</v>
      </c>
      <c r="H533" s="17"/>
    </row>
    <row r="534" spans="3:8" x14ac:dyDescent="0.25">
      <c r="C534" s="16">
        <v>43263</v>
      </c>
      <c r="D534" s="2">
        <v>231.08500000000001</v>
      </c>
      <c r="H534" s="17"/>
    </row>
    <row r="535" spans="3:8" x14ac:dyDescent="0.25">
      <c r="C535" s="16">
        <v>43262</v>
      </c>
      <c r="D535" s="2">
        <v>229.03</v>
      </c>
      <c r="H535" s="17"/>
    </row>
    <row r="536" spans="3:8" x14ac:dyDescent="0.25">
      <c r="C536" s="16">
        <v>43259</v>
      </c>
      <c r="D536" s="2">
        <v>226.45599999999999</v>
      </c>
      <c r="H536" s="17"/>
    </row>
    <row r="537" spans="3:8" x14ac:dyDescent="0.25">
      <c r="D537" s="2">
        <v>221.137</v>
      </c>
    </row>
    <row r="538" spans="3:8" x14ac:dyDescent="0.25">
      <c r="D538" s="2">
        <v>219.10499999999999</v>
      </c>
    </row>
    <row r="539" spans="3:8" x14ac:dyDescent="0.25">
      <c r="D539" s="2">
        <v>217.13800000000001</v>
      </c>
    </row>
    <row r="540" spans="3:8" x14ac:dyDescent="0.25">
      <c r="D540" s="2">
        <v>219.077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671EF8-6983-474A-B961-E2462011178C}">
          <x14:formula1>
            <xm:f>bbgWrksht!$F:$F</xm:f>
          </x14:formula1>
          <xm:sqref>B8:B10</xm:sqref>
        </x14:dataValidation>
        <x14:dataValidation type="list" allowBlank="1" showInputMessage="1" showErrorMessage="1" xr:uid="{DC84077D-B3AB-4DA9-92E4-5FA8B1F87932}">
          <x14:formula1>
            <xm:f>_xlfn.ANCHORARRAY(bbgWrksht!$B$10)</xm:f>
          </x14:formula1>
          <xm:sqref>J8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K49"/>
  <sheetViews>
    <sheetView workbookViewId="0">
      <selection activeCell="I11" sqref="I11"/>
    </sheetView>
  </sheetViews>
  <sheetFormatPr defaultRowHeight="10.5" x14ac:dyDescent="0.25"/>
  <cols>
    <col min="1" max="1" width="8.7265625" style="2"/>
    <col min="2" max="2" width="11.7265625" style="2" bestFit="1" customWidth="1"/>
    <col min="3" max="3" width="6.453125" style="2" customWidth="1"/>
    <col min="4" max="4" width="16.36328125" style="2" bestFit="1" customWidth="1"/>
    <col min="5" max="5" width="12.1796875" style="2" bestFit="1" customWidth="1"/>
    <col min="6" max="6" width="8.54296875" style="2" bestFit="1" customWidth="1"/>
    <col min="7" max="7" width="16.36328125" style="2" bestFit="1" customWidth="1"/>
    <col min="8" max="10" width="15.54296875" style="2" customWidth="1"/>
    <col min="11" max="11" width="10.1796875" style="2" customWidth="1"/>
    <col min="12" max="16384" width="8.7265625" style="2"/>
  </cols>
  <sheetData>
    <row r="3" spans="2:11" ht="11" x14ac:dyDescent="0.3">
      <c r="B3" s="1" t="s">
        <v>0</v>
      </c>
      <c r="C3" s="1" t="s">
        <v>23</v>
      </c>
      <c r="D3" s="1" t="s">
        <v>737</v>
      </c>
      <c r="E3" s="1" t="s">
        <v>22</v>
      </c>
      <c r="F3" s="1" t="s">
        <v>743</v>
      </c>
      <c r="G3" s="1" t="s">
        <v>742</v>
      </c>
      <c r="H3" s="1" t="s">
        <v>25</v>
      </c>
      <c r="I3" s="1" t="s">
        <v>739</v>
      </c>
      <c r="J3" s="1" t="s">
        <v>738</v>
      </c>
      <c r="K3" s="1" t="s">
        <v>736</v>
      </c>
    </row>
    <row r="4" spans="2:11" x14ac:dyDescent="0.25">
      <c r="B4" s="2" t="s">
        <v>1</v>
      </c>
      <c r="C4" s="2" t="s">
        <v>24</v>
      </c>
      <c r="D4" s="2" t="str">
        <f>Table1[[#This Row],[isin]]&amp;" "&amp;Table1[[#This Row],[type]]</f>
        <v>BE6309987400 Corp</v>
      </c>
      <c r="E4" s="2" t="str">
        <f>_xll.BDP(Table1[[#This Row],[bbg]],Table1[[#Headers],[short_name]])</f>
        <v>SOLVAY SA</v>
      </c>
      <c r="F4" s="2">
        <f>_xll.BDP(Table1[[#This Row],[bbg]],Table1[[#Headers],[coupon]])</f>
        <v>4.25</v>
      </c>
      <c r="G4" s="2" t="str">
        <f>_xll.BDP(Table1[[#This Row],[bbg]],Table1[[#Headers],[security_name]])</f>
        <v>SOLBBB 4 1/4 PERP</v>
      </c>
      <c r="H4" s="2" t="str">
        <f>_xll.BDP(Table1[[#This Row],[bbg]],Table1[[#Headers],[INDUSTRY_GROUP]])</f>
        <v>Chemicals</v>
      </c>
      <c r="I4" s="2" t="str">
        <f>_xll.BDP(Table1[[#This Row],[bbg]],Table1[[#Headers],[nxt_call_dt]])</f>
        <v>04/12/2023</v>
      </c>
      <c r="J4" s="2" t="str">
        <f>_xll.BDP(Table1[[#This Row],[bbg]],Table1[[#Headers],[calc_maturity]])</f>
        <v>04/03/2169</v>
      </c>
      <c r="K4" s="2">
        <f>_xll.BDP(Table1[[#This Row],[bbg]],Table1[[#Headers],[z_sprd_mid]])</f>
        <v>283.03008396918955</v>
      </c>
    </row>
    <row r="5" spans="2:11" x14ac:dyDescent="0.25">
      <c r="B5" s="2" t="s">
        <v>2</v>
      </c>
      <c r="C5" s="2" t="s">
        <v>24</v>
      </c>
      <c r="D5" s="2" t="str">
        <f>Table1[[#This Row],[isin]]&amp;" "&amp;Table1[[#This Row],[type]]</f>
        <v>XS1323897725 Corp</v>
      </c>
      <c r="E5" s="2" t="str">
        <f>_xll.BDP(Table1[[#This Row],[bbg]],Table1[[#Headers],[short_name]])</f>
        <v>SOLVAY FIN</v>
      </c>
      <c r="F5" s="2">
        <f>_xll.BDP(Table1[[#This Row],[bbg]],Table1[[#Headers],[coupon]])</f>
        <v>5.8689999999999998</v>
      </c>
      <c r="G5" s="2" t="str">
        <f>_xll.BDP(Table1[[#This Row],[bbg]],Table1[[#Headers],[security_name]])</f>
        <v>SOLBBB 5.869 PERP</v>
      </c>
      <c r="H5" s="2" t="str">
        <f>_xll.BDP(Table1[[#This Row],[bbg]],Table1[[#Headers],[INDUSTRY_GROUP]])</f>
        <v>Chemicals</v>
      </c>
      <c r="I5" s="2" t="str">
        <f>_xll.BDP(Table1[[#This Row],[bbg]],Table1[[#Headers],[nxt_call_dt]])</f>
        <v>03/06/2024</v>
      </c>
      <c r="J5" s="2" t="str">
        <f>_xll.BDP(Table1[[#This Row],[bbg]],Table1[[#Headers],[calc_maturity]])</f>
        <v>03/06/2169</v>
      </c>
      <c r="K5" s="2">
        <f>_xll.BDP(Table1[[#This Row],[bbg]],Table1[[#Headers],[z_sprd_mid]])</f>
        <v>301.21660391151482</v>
      </c>
    </row>
    <row r="6" spans="2:11" x14ac:dyDescent="0.25">
      <c r="B6" s="2" t="s">
        <v>2</v>
      </c>
      <c r="C6" s="2" t="s">
        <v>24</v>
      </c>
      <c r="D6" s="2" t="str">
        <f>Table1[[#This Row],[isin]]&amp;" "&amp;Table1[[#This Row],[type]]</f>
        <v>XS1323897725 Corp</v>
      </c>
      <c r="E6" s="2" t="str">
        <f>_xll.BDP(Table1[[#This Row],[bbg]],Table1[[#Headers],[short_name]])</f>
        <v>SOLVAY FIN</v>
      </c>
      <c r="F6" s="2">
        <f>_xll.BDP(Table1[[#This Row],[bbg]],Table1[[#Headers],[coupon]])</f>
        <v>5.8689999999999998</v>
      </c>
      <c r="G6" s="2" t="str">
        <f>_xll.BDP(Table1[[#This Row],[bbg]],Table1[[#Headers],[security_name]])</f>
        <v>SOLBBB 5.869 PERP</v>
      </c>
      <c r="H6" s="2" t="str">
        <f>_xll.BDP(Table1[[#This Row],[bbg]],Table1[[#Headers],[INDUSTRY_GROUP]])</f>
        <v>Chemicals</v>
      </c>
      <c r="I6" s="2" t="str">
        <f>_xll.BDP(Table1[[#This Row],[bbg]],Table1[[#Headers],[nxt_call_dt]])</f>
        <v>03/06/2024</v>
      </c>
      <c r="J6" s="2" t="str">
        <f>_xll.BDP(Table1[[#This Row],[bbg]],Table1[[#Headers],[calc_maturity]])</f>
        <v>03/06/2169</v>
      </c>
      <c r="K6" s="2">
        <f>_xll.BDP(Table1[[#This Row],[bbg]],Table1[[#Headers],[z_sprd_mid]])</f>
        <v>301.21660391151482</v>
      </c>
    </row>
    <row r="7" spans="2:11" x14ac:dyDescent="0.25">
      <c r="B7" s="2" t="s">
        <v>3</v>
      </c>
      <c r="C7" s="2" t="s">
        <v>24</v>
      </c>
      <c r="D7" s="2" t="str">
        <f>Table1[[#This Row],[isin]]&amp;" "&amp;Table1[[#This Row],[type]]</f>
        <v>XS1152343668 Corp</v>
      </c>
      <c r="E7" s="2" t="str">
        <f>_xll.BDP(Table1[[#This Row],[bbg]],Table1[[#Headers],[short_name]])</f>
        <v>MERCK</v>
      </c>
      <c r="F7" s="2">
        <f>_xll.BDP(Table1[[#This Row],[bbg]],Table1[[#Headers],[coupon]])</f>
        <v>3.375</v>
      </c>
      <c r="G7" s="2" t="str">
        <f>_xll.BDP(Table1[[#This Row],[bbg]],Table1[[#Headers],[security_name]])</f>
        <v>MRKGR 3 3/8 12/12/74</v>
      </c>
      <c r="H7" s="2" t="str">
        <f>_xll.BDP(Table1[[#This Row],[bbg]],Table1[[#Headers],[INDUSTRY_GROUP]])</f>
        <v>Pharmaceuticals</v>
      </c>
      <c r="I7" s="2" t="str">
        <f>_xll.BDP(Table1[[#This Row],[bbg]],Table1[[#Headers],[nxt_call_dt]])</f>
        <v>12/12/2024</v>
      </c>
      <c r="J7" s="2" t="str">
        <f>_xll.BDP(Table1[[#This Row],[bbg]],Table1[[#Headers],[calc_maturity]])</f>
        <v>12/12/2074</v>
      </c>
      <c r="K7" s="2">
        <f>_xll.BDP(Table1[[#This Row],[bbg]],Table1[[#Headers],[z_sprd_mid]])</f>
        <v>130.12374036216607</v>
      </c>
    </row>
    <row r="8" spans="2:11" x14ac:dyDescent="0.25">
      <c r="B8" s="2" t="s">
        <v>4</v>
      </c>
      <c r="C8" s="2" t="s">
        <v>24</v>
      </c>
      <c r="D8" s="2" t="str">
        <f>Table1[[#This Row],[isin]]&amp;" "&amp;Table1[[#This Row],[type]]</f>
        <v>XS2011260705 Corp</v>
      </c>
      <c r="E8" s="2" t="str">
        <f>_xll.BDP(Table1[[#This Row],[bbg]],Table1[[#Headers],[short_name]])</f>
        <v>MERCK</v>
      </c>
      <c r="F8" s="2">
        <f>_xll.BDP(Table1[[#This Row],[bbg]],Table1[[#Headers],[coupon]])</f>
        <v>2.875</v>
      </c>
      <c r="G8" s="2" t="str">
        <f>_xll.BDP(Table1[[#This Row],[bbg]],Table1[[#Headers],[security_name]])</f>
        <v>MRKGR 2 7/8 06/25/79</v>
      </c>
      <c r="H8" s="2" t="str">
        <f>_xll.BDP(Table1[[#This Row],[bbg]],Table1[[#Headers],[INDUSTRY_GROUP]])</f>
        <v>Pharmaceuticals</v>
      </c>
      <c r="I8" s="2" t="str">
        <f>_xll.BDP(Table1[[#This Row],[bbg]],Table1[[#Headers],[nxt_call_dt]])</f>
        <v>25/03/2029</v>
      </c>
      <c r="J8" s="2" t="str">
        <f>_xll.BDP(Table1[[#This Row],[bbg]],Table1[[#Headers],[calc_maturity]])</f>
        <v>25/06/2079</v>
      </c>
      <c r="K8" s="2">
        <f>_xll.BDP(Table1[[#This Row],[bbg]],Table1[[#Headers],[z_sprd_mid]])</f>
        <v>212.92534531436181</v>
      </c>
    </row>
    <row r="9" spans="2:11" x14ac:dyDescent="0.25">
      <c r="B9" s="2" t="s">
        <v>4</v>
      </c>
      <c r="C9" s="2" t="s">
        <v>24</v>
      </c>
      <c r="D9" s="2" t="str">
        <f>Table1[[#This Row],[isin]]&amp;" "&amp;Table1[[#This Row],[type]]</f>
        <v>XS2011260705 Corp</v>
      </c>
      <c r="E9" s="2" t="str">
        <f>_xll.BDP(Table1[[#This Row],[bbg]],Table1[[#Headers],[short_name]])</f>
        <v>MERCK</v>
      </c>
      <c r="F9" s="2">
        <f>_xll.BDP(Table1[[#This Row],[bbg]],Table1[[#Headers],[coupon]])</f>
        <v>2.875</v>
      </c>
      <c r="G9" s="2" t="str">
        <f>_xll.BDP(Table1[[#This Row],[bbg]],Table1[[#Headers],[security_name]])</f>
        <v>MRKGR 2 7/8 06/25/79</v>
      </c>
      <c r="H9" s="2" t="str">
        <f>_xll.BDP(Table1[[#This Row],[bbg]],Table1[[#Headers],[INDUSTRY_GROUP]])</f>
        <v>Pharmaceuticals</v>
      </c>
      <c r="I9" s="2" t="str">
        <f>_xll.BDP(Table1[[#This Row],[bbg]],Table1[[#Headers],[nxt_call_dt]])</f>
        <v>25/03/2029</v>
      </c>
      <c r="J9" s="2" t="str">
        <f>_xll.BDP(Table1[[#This Row],[bbg]],Table1[[#Headers],[calc_maturity]])</f>
        <v>25/06/2079</v>
      </c>
      <c r="K9" s="2">
        <f>_xll.BDP(Table1[[#This Row],[bbg]],Table1[[#Headers],[z_sprd_mid]])</f>
        <v>212.92534531436181</v>
      </c>
    </row>
    <row r="10" spans="2:11" x14ac:dyDescent="0.25">
      <c r="B10" s="2" t="s">
        <v>5</v>
      </c>
      <c r="C10" s="2" t="s">
        <v>24</v>
      </c>
      <c r="D10" s="2" t="str">
        <f>Table1[[#This Row],[isin]]&amp;" "&amp;Table1[[#This Row],[type]]</f>
        <v>FR0013478252 Corp</v>
      </c>
      <c r="E10" s="2" t="str">
        <f>_xll.BDP(Table1[[#This Row],[bbg]],Table1[[#Headers],[short_name]])</f>
        <v>ARKEMA</v>
      </c>
      <c r="F10" s="2">
        <f>_xll.BDP(Table1[[#This Row],[bbg]],Table1[[#Headers],[coupon]])</f>
        <v>1.5</v>
      </c>
      <c r="G10" s="2" t="str">
        <f>_xll.BDP(Table1[[#This Row],[bbg]],Table1[[#Headers],[security_name]])</f>
        <v>AKEFP 1 1/2 PERP</v>
      </c>
      <c r="H10" s="2" t="str">
        <f>_xll.BDP(Table1[[#This Row],[bbg]],Table1[[#Headers],[INDUSTRY_GROUP]])</f>
        <v>Chemicals</v>
      </c>
      <c r="I10" s="2" t="str">
        <f>_xll.BDP(Table1[[#This Row],[bbg]],Table1[[#Headers],[nxt_call_dt]])</f>
        <v>21/10/2025</v>
      </c>
      <c r="J10" s="2" t="str">
        <f>_xll.BDP(Table1[[#This Row],[bbg]],Table1[[#Headers],[calc_maturity]])</f>
        <v>21/01/2169</v>
      </c>
      <c r="K10" s="2">
        <f>_xll.BDP(Table1[[#This Row],[bbg]],Table1[[#Headers],[z_sprd_mid]])</f>
        <v>221.05393670829179</v>
      </c>
    </row>
    <row r="11" spans="2:11" x14ac:dyDescent="0.25">
      <c r="B11" s="2" t="s">
        <v>6</v>
      </c>
      <c r="C11" s="2" t="s">
        <v>24</v>
      </c>
      <c r="D11" s="2" t="str">
        <f>Table1[[#This Row],[isin]]&amp;" "&amp;Table1[[#This Row],[type]]</f>
        <v>FR0013425170 Corp</v>
      </c>
      <c r="E11" s="2" t="str">
        <f>_xll.BDP(Table1[[#This Row],[bbg]],Table1[[#Headers],[short_name]])</f>
        <v>ARKEMA</v>
      </c>
      <c r="F11" s="2">
        <f>_xll.BDP(Table1[[#This Row],[bbg]],Table1[[#Headers],[coupon]])</f>
        <v>2.75</v>
      </c>
      <c r="G11" s="2" t="str">
        <f>_xll.BDP(Table1[[#This Row],[bbg]],Table1[[#Headers],[security_name]])</f>
        <v>AKEFP 2 3/4 PERP</v>
      </c>
      <c r="H11" s="2" t="str">
        <f>_xll.BDP(Table1[[#This Row],[bbg]],Table1[[#Headers],[INDUSTRY_GROUP]])</f>
        <v>Chemicals</v>
      </c>
      <c r="I11" s="2" t="str">
        <f>_xll.BDP(Table1[[#This Row],[bbg]],Table1[[#Headers],[nxt_call_dt]])</f>
        <v>17/06/2024</v>
      </c>
      <c r="J11" s="2" t="str">
        <f>_xll.BDP(Table1[[#This Row],[bbg]],Table1[[#Headers],[calc_maturity]])</f>
        <v>17/09/2168</v>
      </c>
      <c r="K11" s="2">
        <f>_xll.BDP(Table1[[#This Row],[bbg]],Table1[[#Headers],[z_sprd_mid]])</f>
        <v>236.68140485423248</v>
      </c>
    </row>
    <row r="12" spans="2:11" x14ac:dyDescent="0.25">
      <c r="B12" s="2" t="s">
        <v>6</v>
      </c>
      <c r="C12" s="2" t="s">
        <v>24</v>
      </c>
      <c r="D12" s="2" t="str">
        <f>Table1[[#This Row],[isin]]&amp;" "&amp;Table1[[#This Row],[type]]</f>
        <v>FR0013425170 Corp</v>
      </c>
      <c r="E12" s="2" t="str">
        <f>_xll.BDP(Table1[[#This Row],[bbg]],Table1[[#Headers],[short_name]])</f>
        <v>ARKEMA</v>
      </c>
      <c r="F12" s="2">
        <f>_xll.BDP(Table1[[#This Row],[bbg]],Table1[[#Headers],[coupon]])</f>
        <v>2.75</v>
      </c>
      <c r="G12" s="2" t="str">
        <f>_xll.BDP(Table1[[#This Row],[bbg]],Table1[[#Headers],[security_name]])</f>
        <v>AKEFP 2 3/4 PERP</v>
      </c>
      <c r="H12" s="2" t="str">
        <f>_xll.BDP(Table1[[#This Row],[bbg]],Table1[[#Headers],[INDUSTRY_GROUP]])</f>
        <v>Chemicals</v>
      </c>
      <c r="I12" s="2" t="str">
        <f>_xll.BDP(Table1[[#This Row],[bbg]],Table1[[#Headers],[nxt_call_dt]])</f>
        <v>17/06/2024</v>
      </c>
      <c r="J12" s="2" t="str">
        <f>_xll.BDP(Table1[[#This Row],[bbg]],Table1[[#Headers],[calc_maturity]])</f>
        <v>17/09/2168</v>
      </c>
      <c r="K12" s="2">
        <f>_xll.BDP(Table1[[#This Row],[bbg]],Table1[[#Headers],[z_sprd_mid]])</f>
        <v>236.68140485423248</v>
      </c>
    </row>
    <row r="13" spans="2:11" x14ac:dyDescent="0.25">
      <c r="B13" s="2" t="s">
        <v>6</v>
      </c>
      <c r="C13" s="2" t="s">
        <v>24</v>
      </c>
      <c r="D13" s="2" t="str">
        <f>Table1[[#This Row],[isin]]&amp;" "&amp;Table1[[#This Row],[type]]</f>
        <v>FR0013425170 Corp</v>
      </c>
      <c r="E13" s="2" t="str">
        <f>_xll.BDP(Table1[[#This Row],[bbg]],Table1[[#Headers],[short_name]])</f>
        <v>ARKEMA</v>
      </c>
      <c r="F13" s="2">
        <f>_xll.BDP(Table1[[#This Row],[bbg]],Table1[[#Headers],[coupon]])</f>
        <v>2.75</v>
      </c>
      <c r="G13" s="2" t="str">
        <f>_xll.BDP(Table1[[#This Row],[bbg]],Table1[[#Headers],[security_name]])</f>
        <v>AKEFP 2 3/4 PERP</v>
      </c>
      <c r="H13" s="2" t="str">
        <f>_xll.BDP(Table1[[#This Row],[bbg]],Table1[[#Headers],[INDUSTRY_GROUP]])</f>
        <v>Chemicals</v>
      </c>
      <c r="I13" s="2" t="str">
        <f>_xll.BDP(Table1[[#This Row],[bbg]],Table1[[#Headers],[nxt_call_dt]])</f>
        <v>17/06/2024</v>
      </c>
      <c r="J13" s="2" t="str">
        <f>_xll.BDP(Table1[[#This Row],[bbg]],Table1[[#Headers],[calc_maturity]])</f>
        <v>17/09/2168</v>
      </c>
      <c r="K13" s="2">
        <f>_xll.BDP(Table1[[#This Row],[bbg]],Table1[[#Headers],[z_sprd_mid]])</f>
        <v>236.68140485423248</v>
      </c>
    </row>
    <row r="14" spans="2:11" x14ac:dyDescent="0.25">
      <c r="B14" s="2" t="s">
        <v>6</v>
      </c>
      <c r="C14" s="2" t="s">
        <v>24</v>
      </c>
      <c r="D14" s="2" t="str">
        <f>Table1[[#This Row],[isin]]&amp;" "&amp;Table1[[#This Row],[type]]</f>
        <v>FR0013425170 Corp</v>
      </c>
      <c r="E14" s="2" t="str">
        <f>_xll.BDP(Table1[[#This Row],[bbg]],Table1[[#Headers],[short_name]])</f>
        <v>ARKEMA</v>
      </c>
      <c r="F14" s="2">
        <f>_xll.BDP(Table1[[#This Row],[bbg]],Table1[[#Headers],[coupon]])</f>
        <v>2.75</v>
      </c>
      <c r="G14" s="2" t="str">
        <f>_xll.BDP(Table1[[#This Row],[bbg]],Table1[[#Headers],[security_name]])</f>
        <v>AKEFP 2 3/4 PERP</v>
      </c>
      <c r="H14" s="2" t="str">
        <f>_xll.BDP(Table1[[#This Row],[bbg]],Table1[[#Headers],[INDUSTRY_GROUP]])</f>
        <v>Chemicals</v>
      </c>
      <c r="I14" s="2" t="str">
        <f>_xll.BDP(Table1[[#This Row],[bbg]],Table1[[#Headers],[nxt_call_dt]])</f>
        <v>17/06/2024</v>
      </c>
      <c r="J14" s="2" t="str">
        <f>_xll.BDP(Table1[[#This Row],[bbg]],Table1[[#Headers],[calc_maturity]])</f>
        <v>17/09/2168</v>
      </c>
      <c r="K14" s="2">
        <f>_xll.BDP(Table1[[#This Row],[bbg]],Table1[[#Headers],[z_sprd_mid]])</f>
        <v>236.68140485423248</v>
      </c>
    </row>
    <row r="15" spans="2:11" x14ac:dyDescent="0.25">
      <c r="B15" s="2" t="s">
        <v>7</v>
      </c>
      <c r="C15" s="2" t="s">
        <v>24</v>
      </c>
      <c r="D15" s="2" t="str">
        <f>Table1[[#This Row],[isin]]&amp;" "&amp;Table1[[#This Row],[type]]</f>
        <v>XS1405763019 Corp</v>
      </c>
      <c r="E15" s="2" t="str">
        <f>_xll.BDP(Table1[[#This Row],[bbg]],Table1[[#Headers],[short_name]])</f>
        <v>LANXESS</v>
      </c>
      <c r="F15" s="2">
        <f>_xll.BDP(Table1[[#This Row],[bbg]],Table1[[#Headers],[coupon]])</f>
        <v>4.5</v>
      </c>
      <c r="G15" s="2" t="str">
        <f>_xll.BDP(Table1[[#This Row],[bbg]],Table1[[#Headers],[security_name]])</f>
        <v>LXSGR 4 1/2 12/06/76</v>
      </c>
      <c r="H15" s="2" t="str">
        <f>_xll.BDP(Table1[[#This Row],[bbg]],Table1[[#Headers],[INDUSTRY_GROUP]])</f>
        <v>Chemicals</v>
      </c>
      <c r="I15" s="2" t="str">
        <f>_xll.BDP(Table1[[#This Row],[bbg]],Table1[[#Headers],[nxt_call_dt]])</f>
        <v>06/06/2023</v>
      </c>
      <c r="J15" s="2" t="str">
        <f>_xll.BDP(Table1[[#This Row],[bbg]],Table1[[#Headers],[calc_maturity]])</f>
        <v>06/12/2076</v>
      </c>
      <c r="K15" s="2">
        <f>_xll.BDP(Table1[[#This Row],[bbg]],Table1[[#Headers],[z_sprd_mid]])</f>
        <v>262.29139052124856</v>
      </c>
    </row>
    <row r="16" spans="2:11" x14ac:dyDescent="0.25">
      <c r="B16" s="2" t="s">
        <v>7</v>
      </c>
      <c r="C16" s="2" t="s">
        <v>24</v>
      </c>
      <c r="D16" s="2" t="str">
        <f>Table1[[#This Row],[isin]]&amp;" "&amp;Table1[[#This Row],[type]]</f>
        <v>XS1405763019 Corp</v>
      </c>
      <c r="E16" s="2" t="str">
        <f>_xll.BDP(Table1[[#This Row],[bbg]],Table1[[#Headers],[short_name]])</f>
        <v>LANXESS</v>
      </c>
      <c r="F16" s="2">
        <f>_xll.BDP(Table1[[#This Row],[bbg]],Table1[[#Headers],[coupon]])</f>
        <v>4.5</v>
      </c>
      <c r="G16" s="2" t="str">
        <f>_xll.BDP(Table1[[#This Row],[bbg]],Table1[[#Headers],[security_name]])</f>
        <v>LXSGR 4 1/2 12/06/76</v>
      </c>
      <c r="H16" s="2" t="str">
        <f>_xll.BDP(Table1[[#This Row],[bbg]],Table1[[#Headers],[INDUSTRY_GROUP]])</f>
        <v>Chemicals</v>
      </c>
      <c r="I16" s="2" t="str">
        <f>_xll.BDP(Table1[[#This Row],[bbg]],Table1[[#Headers],[nxt_call_dt]])</f>
        <v>06/06/2023</v>
      </c>
      <c r="J16" s="2" t="str">
        <f>_xll.BDP(Table1[[#This Row],[bbg]],Table1[[#Headers],[calc_maturity]])</f>
        <v>06/12/2076</v>
      </c>
      <c r="K16" s="2">
        <f>_xll.BDP(Table1[[#This Row],[bbg]],Table1[[#Headers],[z_sprd_mid]])</f>
        <v>262.29139052124856</v>
      </c>
    </row>
    <row r="17" spans="2:11" x14ac:dyDescent="0.25">
      <c r="B17" s="2" t="s">
        <v>2</v>
      </c>
      <c r="C17" s="2" t="s">
        <v>24</v>
      </c>
      <c r="D17" s="2" t="str">
        <f>Table1[[#This Row],[isin]]&amp;" "&amp;Table1[[#This Row],[type]]</f>
        <v>XS1323897725 Corp</v>
      </c>
      <c r="E17" s="2" t="str">
        <f>_xll.BDP(Table1[[#This Row],[bbg]],Table1[[#Headers],[short_name]])</f>
        <v>SOLVAY FIN</v>
      </c>
      <c r="F17" s="2">
        <f>_xll.BDP(Table1[[#This Row],[bbg]],Table1[[#Headers],[coupon]])</f>
        <v>5.8689999999999998</v>
      </c>
      <c r="G17" s="2" t="str">
        <f>_xll.BDP(Table1[[#This Row],[bbg]],Table1[[#Headers],[security_name]])</f>
        <v>SOLBBB 5.869 PERP</v>
      </c>
      <c r="H17" s="2" t="str">
        <f>_xll.BDP(Table1[[#This Row],[bbg]],Table1[[#Headers],[INDUSTRY_GROUP]])</f>
        <v>Chemicals</v>
      </c>
      <c r="I17" s="2" t="str">
        <f>_xll.BDP(Table1[[#This Row],[bbg]],Table1[[#Headers],[nxt_call_dt]])</f>
        <v>03/06/2024</v>
      </c>
      <c r="J17" s="2" t="str">
        <f>_xll.BDP(Table1[[#This Row],[bbg]],Table1[[#Headers],[calc_maturity]])</f>
        <v>03/06/2169</v>
      </c>
      <c r="K17" s="2">
        <f>_xll.BDP(Table1[[#This Row],[bbg]],Table1[[#Headers],[z_sprd_mid]])</f>
        <v>301.21660391151482</v>
      </c>
    </row>
    <row r="18" spans="2:11" x14ac:dyDescent="0.25">
      <c r="B18" s="2" t="s">
        <v>7</v>
      </c>
      <c r="C18" s="2" t="s">
        <v>24</v>
      </c>
      <c r="D18" s="2" t="str">
        <f>Table1[[#This Row],[isin]]&amp;" "&amp;Table1[[#This Row],[type]]</f>
        <v>XS1405763019 Corp</v>
      </c>
      <c r="E18" s="2" t="str">
        <f>_xll.BDP(Table1[[#This Row],[bbg]],Table1[[#Headers],[short_name]])</f>
        <v>LANXESS</v>
      </c>
      <c r="F18" s="2">
        <f>_xll.BDP(Table1[[#This Row],[bbg]],Table1[[#Headers],[coupon]])</f>
        <v>4.5</v>
      </c>
      <c r="G18" s="2" t="str">
        <f>_xll.BDP(Table1[[#This Row],[bbg]],Table1[[#Headers],[security_name]])</f>
        <v>LXSGR 4 1/2 12/06/76</v>
      </c>
      <c r="H18" s="2" t="str">
        <f>_xll.BDP(Table1[[#This Row],[bbg]],Table1[[#Headers],[INDUSTRY_GROUP]])</f>
        <v>Chemicals</v>
      </c>
      <c r="I18" s="2" t="str">
        <f>_xll.BDP(Table1[[#This Row],[bbg]],Table1[[#Headers],[nxt_call_dt]])</f>
        <v>06/06/2023</v>
      </c>
      <c r="J18" s="2" t="str">
        <f>_xll.BDP(Table1[[#This Row],[bbg]],Table1[[#Headers],[calc_maturity]])</f>
        <v>06/12/2076</v>
      </c>
      <c r="K18" s="2">
        <f>_xll.BDP(Table1[[#This Row],[bbg]],Table1[[#Headers],[z_sprd_mid]])</f>
        <v>262.29139052124856</v>
      </c>
    </row>
    <row r="19" spans="2:11" x14ac:dyDescent="0.25">
      <c r="B19" s="2" t="s">
        <v>8</v>
      </c>
      <c r="C19" s="2" t="s">
        <v>24</v>
      </c>
      <c r="D19" s="2" t="str">
        <f>Table1[[#This Row],[isin]]&amp;" "&amp;Table1[[#This Row],[type]]</f>
        <v>XS2010039548 Corp</v>
      </c>
      <c r="E19" s="2" t="str">
        <f>_xll.BDP(Table1[[#This Row],[bbg]],Table1[[#Headers],[short_name]])</f>
        <v>DEUTSCH BAHN FIN</v>
      </c>
      <c r="F19" s="2">
        <f>_xll.BDP(Table1[[#This Row],[bbg]],Table1[[#Headers],[coupon]])</f>
        <v>1.6</v>
      </c>
      <c r="G19" s="2" t="str">
        <f>_xll.BDP(Table1[[#This Row],[bbg]],Table1[[#Headers],[security_name]])</f>
        <v>DBHNGR 1.6 PERP</v>
      </c>
      <c r="H19" s="2" t="str">
        <f>_xll.BDP(Table1[[#This Row],[bbg]],Table1[[#Headers],[INDUSTRY_GROUP]])</f>
        <v>Transportation</v>
      </c>
      <c r="I19" s="2" t="str">
        <f>_xll.BDP(Table1[[#This Row],[bbg]],Table1[[#Headers],[nxt_call_dt]])</f>
        <v>18/07/2029</v>
      </c>
      <c r="J19" s="2" t="str">
        <f>_xll.BDP(Table1[[#This Row],[bbg]],Table1[[#Headers],[calc_maturity]])</f>
        <v>18/10/2168</v>
      </c>
      <c r="K19" s="2">
        <f>_xll.BDP(Table1[[#This Row],[bbg]],Table1[[#Headers],[z_sprd_mid]])</f>
        <v>163.55455684074647</v>
      </c>
    </row>
    <row r="20" spans="2:11" x14ac:dyDescent="0.25">
      <c r="B20" s="2" t="s">
        <v>9</v>
      </c>
      <c r="C20" s="2" t="s">
        <v>24</v>
      </c>
      <c r="D20" s="2" t="str">
        <f>Table1[[#This Row],[isin]]&amp;" "&amp;Table1[[#This Row],[type]]</f>
        <v>XS2077670342 Corp</v>
      </c>
      <c r="E20" s="2" t="str">
        <f>_xll.BDP(Table1[[#This Row],[bbg]],Table1[[#Headers],[short_name]])</f>
        <v>BAYER AG</v>
      </c>
      <c r="F20" s="2">
        <f>_xll.BDP(Table1[[#This Row],[bbg]],Table1[[#Headers],[coupon]])</f>
        <v>3.125</v>
      </c>
      <c r="G20" s="2" t="str">
        <f>_xll.BDP(Table1[[#This Row],[bbg]],Table1[[#Headers],[security_name]])</f>
        <v>BAYNGR 3 1/8 11/12/79</v>
      </c>
      <c r="H20" s="2" t="str">
        <f>_xll.BDP(Table1[[#This Row],[bbg]],Table1[[#Headers],[INDUSTRY_GROUP]])</f>
        <v>Pharmaceuticals</v>
      </c>
      <c r="I20" s="2" t="str">
        <f>_xll.BDP(Table1[[#This Row],[bbg]],Table1[[#Headers],[nxt_call_dt]])</f>
        <v>12/08/2027</v>
      </c>
      <c r="J20" s="2" t="str">
        <f>_xll.BDP(Table1[[#This Row],[bbg]],Table1[[#Headers],[calc_maturity]])</f>
        <v>12/11/2079</v>
      </c>
      <c r="K20" s="2">
        <f>_xll.BDP(Table1[[#This Row],[bbg]],Table1[[#Headers],[z_sprd_mid]])</f>
        <v>284.91465866777185</v>
      </c>
    </row>
    <row r="21" spans="2:11" x14ac:dyDescent="0.25">
      <c r="B21" s="2" t="s">
        <v>10</v>
      </c>
      <c r="C21" s="2" t="s">
        <v>24</v>
      </c>
      <c r="D21" s="2" t="str">
        <f>Table1[[#This Row],[isin]]&amp;" "&amp;Table1[[#This Row],[type]]</f>
        <v>XS2077670003 Corp</v>
      </c>
      <c r="E21" s="2" t="str">
        <f>_xll.BDP(Table1[[#This Row],[bbg]],Table1[[#Headers],[short_name]])</f>
        <v>BAYER AG</v>
      </c>
      <c r="F21" s="2">
        <f>_xll.BDP(Table1[[#This Row],[bbg]],Table1[[#Headers],[coupon]])</f>
        <v>2.375</v>
      </c>
      <c r="G21" s="2" t="str">
        <f>_xll.BDP(Table1[[#This Row],[bbg]],Table1[[#Headers],[security_name]])</f>
        <v>BAYNGR 2 3/8 11/12/79</v>
      </c>
      <c r="H21" s="2" t="str">
        <f>_xll.BDP(Table1[[#This Row],[bbg]],Table1[[#Headers],[INDUSTRY_GROUP]])</f>
        <v>Pharmaceuticals</v>
      </c>
      <c r="I21" s="2" t="str">
        <f>_xll.BDP(Table1[[#This Row],[bbg]],Table1[[#Headers],[nxt_call_dt]])</f>
        <v>12/02/2025</v>
      </c>
      <c r="J21" s="2" t="str">
        <f>_xll.BDP(Table1[[#This Row],[bbg]],Table1[[#Headers],[calc_maturity]])</f>
        <v>12/11/2079</v>
      </c>
      <c r="K21" s="2">
        <f>_xll.BDP(Table1[[#This Row],[bbg]],Table1[[#Headers],[z_sprd_mid]])</f>
        <v>250.50148458117917</v>
      </c>
    </row>
    <row r="22" spans="2:11" x14ac:dyDescent="0.25">
      <c r="B22" s="2" t="s">
        <v>11</v>
      </c>
      <c r="C22" s="2" t="s">
        <v>24</v>
      </c>
      <c r="D22" s="2" t="str">
        <f>Table1[[#This Row],[isin]]&amp;" "&amp;Table1[[#This Row],[type]]</f>
        <v>DE000A11QR73 Corp</v>
      </c>
      <c r="E22" s="2" t="str">
        <f>_xll.BDP(Table1[[#This Row],[bbg]],Table1[[#Headers],[short_name]])</f>
        <v>BAYER AG</v>
      </c>
      <c r="F22" s="2">
        <f>_xll.BDP(Table1[[#This Row],[bbg]],Table1[[#Headers],[coupon]])</f>
        <v>3.75</v>
      </c>
      <c r="G22" s="2" t="str">
        <f>_xll.BDP(Table1[[#This Row],[bbg]],Table1[[#Headers],[security_name]])</f>
        <v>BAYNGR 3 3/4 07/01/74</v>
      </c>
      <c r="H22" s="2" t="str">
        <f>_xll.BDP(Table1[[#This Row],[bbg]],Table1[[#Headers],[INDUSTRY_GROUP]])</f>
        <v>Pharmaceuticals</v>
      </c>
      <c r="I22" s="2" t="str">
        <f>_xll.BDP(Table1[[#This Row],[bbg]],Table1[[#Headers],[nxt_call_dt]])</f>
        <v>01/07/2024</v>
      </c>
      <c r="J22" s="2" t="str">
        <f>_xll.BDP(Table1[[#This Row],[bbg]],Table1[[#Headers],[calc_maturity]])</f>
        <v>01/07/2074</v>
      </c>
      <c r="K22" s="2">
        <f>_xll.BDP(Table1[[#This Row],[bbg]],Table1[[#Headers],[z_sprd_mid]])</f>
        <v>226.82369715145038</v>
      </c>
    </row>
    <row r="23" spans="2:11" x14ac:dyDescent="0.25">
      <c r="B23" s="2" t="s">
        <v>11</v>
      </c>
      <c r="C23" s="2" t="s">
        <v>24</v>
      </c>
      <c r="D23" s="2" t="str">
        <f>Table1[[#This Row],[isin]]&amp;" "&amp;Table1[[#This Row],[type]]</f>
        <v>DE000A11QR73 Corp</v>
      </c>
      <c r="E23" s="2" t="str">
        <f>_xll.BDP(Table1[[#This Row],[bbg]],Table1[[#Headers],[short_name]])</f>
        <v>BAYER AG</v>
      </c>
      <c r="F23" s="2">
        <f>_xll.BDP(Table1[[#This Row],[bbg]],Table1[[#Headers],[coupon]])</f>
        <v>3.75</v>
      </c>
      <c r="G23" s="2" t="str">
        <f>_xll.BDP(Table1[[#This Row],[bbg]],Table1[[#Headers],[security_name]])</f>
        <v>BAYNGR 3 3/4 07/01/74</v>
      </c>
      <c r="H23" s="2" t="str">
        <f>_xll.BDP(Table1[[#This Row],[bbg]],Table1[[#Headers],[INDUSTRY_GROUP]])</f>
        <v>Pharmaceuticals</v>
      </c>
      <c r="I23" s="2" t="str">
        <f>_xll.BDP(Table1[[#This Row],[bbg]],Table1[[#Headers],[nxt_call_dt]])</f>
        <v>01/07/2024</v>
      </c>
      <c r="J23" s="2" t="str">
        <f>_xll.BDP(Table1[[#This Row],[bbg]],Table1[[#Headers],[calc_maturity]])</f>
        <v>01/07/2074</v>
      </c>
      <c r="K23" s="2">
        <f>_xll.BDP(Table1[[#This Row],[bbg]],Table1[[#Headers],[z_sprd_mid]])</f>
        <v>226.82369715145038</v>
      </c>
    </row>
    <row r="24" spans="2:11" x14ac:dyDescent="0.25">
      <c r="B24" s="2" t="s">
        <v>11</v>
      </c>
      <c r="C24" s="2" t="s">
        <v>24</v>
      </c>
      <c r="D24" s="2" t="str">
        <f>Table1[[#This Row],[isin]]&amp;" "&amp;Table1[[#This Row],[type]]</f>
        <v>DE000A11QR73 Corp</v>
      </c>
      <c r="E24" s="2" t="str">
        <f>_xll.BDP(Table1[[#This Row],[bbg]],Table1[[#Headers],[short_name]])</f>
        <v>BAYER AG</v>
      </c>
      <c r="F24" s="2">
        <f>_xll.BDP(Table1[[#This Row],[bbg]],Table1[[#Headers],[coupon]])</f>
        <v>3.75</v>
      </c>
      <c r="G24" s="2" t="str">
        <f>_xll.BDP(Table1[[#This Row],[bbg]],Table1[[#Headers],[security_name]])</f>
        <v>BAYNGR 3 3/4 07/01/74</v>
      </c>
      <c r="H24" s="2" t="str">
        <f>_xll.BDP(Table1[[#This Row],[bbg]],Table1[[#Headers],[INDUSTRY_GROUP]])</f>
        <v>Pharmaceuticals</v>
      </c>
      <c r="I24" s="2" t="str">
        <f>_xll.BDP(Table1[[#This Row],[bbg]],Table1[[#Headers],[nxt_call_dt]])</f>
        <v>01/07/2024</v>
      </c>
      <c r="J24" s="2" t="str">
        <f>_xll.BDP(Table1[[#This Row],[bbg]],Table1[[#Headers],[calc_maturity]])</f>
        <v>01/07/2074</v>
      </c>
      <c r="K24" s="2">
        <f>_xll.BDP(Table1[[#This Row],[bbg]],Table1[[#Headers],[z_sprd_mid]])</f>
        <v>226.82369715145038</v>
      </c>
    </row>
    <row r="25" spans="2:11" x14ac:dyDescent="0.25">
      <c r="B25" s="2" t="s">
        <v>12</v>
      </c>
      <c r="C25" s="2" t="s">
        <v>24</v>
      </c>
      <c r="D25" s="2" t="str">
        <f>Table1[[#This Row],[isin]]&amp;" "&amp;Table1[[#This Row],[type]]</f>
        <v>XS1207058733 Corp</v>
      </c>
      <c r="E25" s="2" t="str">
        <f>_xll.BDP(Table1[[#This Row],[bbg]],Table1[[#Headers],[short_name]])</f>
        <v>REPSOL INTL FIN</v>
      </c>
      <c r="F25" s="2">
        <f>_xll.BDP(Table1[[#This Row],[bbg]],Table1[[#Headers],[coupon]])</f>
        <v>4.5</v>
      </c>
      <c r="G25" s="2" t="str">
        <f>_xll.BDP(Table1[[#This Row],[bbg]],Table1[[#Headers],[security_name]])</f>
        <v>REPSM 4 1/2 03/25/75</v>
      </c>
      <c r="H25" s="2" t="str">
        <f>_xll.BDP(Table1[[#This Row],[bbg]],Table1[[#Headers],[INDUSTRY_GROUP]])</f>
        <v>Oil&amp;Gas</v>
      </c>
      <c r="I25" s="2" t="str">
        <f>_xll.BDP(Table1[[#This Row],[bbg]],Table1[[#Headers],[nxt_call_dt]])</f>
        <v>25/03/2025</v>
      </c>
      <c r="J25" s="2" t="str">
        <f>_xll.BDP(Table1[[#This Row],[bbg]],Table1[[#Headers],[calc_maturity]])</f>
        <v>25/03/2075</v>
      </c>
      <c r="K25" s="2">
        <f>_xll.BDP(Table1[[#This Row],[bbg]],Table1[[#Headers],[z_sprd_mid]])</f>
        <v>302.23470681943797</v>
      </c>
    </row>
    <row r="26" spans="2:11" x14ac:dyDescent="0.25">
      <c r="B26" s="2" t="s">
        <v>12</v>
      </c>
      <c r="C26" s="2" t="s">
        <v>24</v>
      </c>
      <c r="D26" s="2" t="str">
        <f>Table1[[#This Row],[isin]]&amp;" "&amp;Table1[[#This Row],[type]]</f>
        <v>XS1207058733 Corp</v>
      </c>
      <c r="E26" s="2" t="str">
        <f>_xll.BDP(Table1[[#This Row],[bbg]],Table1[[#Headers],[short_name]])</f>
        <v>REPSOL INTL FIN</v>
      </c>
      <c r="F26" s="2">
        <f>_xll.BDP(Table1[[#This Row],[bbg]],Table1[[#Headers],[coupon]])</f>
        <v>4.5</v>
      </c>
      <c r="G26" s="2" t="str">
        <f>_xll.BDP(Table1[[#This Row],[bbg]],Table1[[#Headers],[security_name]])</f>
        <v>REPSM 4 1/2 03/25/75</v>
      </c>
      <c r="H26" s="2" t="str">
        <f>_xll.BDP(Table1[[#This Row],[bbg]],Table1[[#Headers],[INDUSTRY_GROUP]])</f>
        <v>Oil&amp;Gas</v>
      </c>
      <c r="I26" s="2" t="str">
        <f>_xll.BDP(Table1[[#This Row],[bbg]],Table1[[#Headers],[nxt_call_dt]])</f>
        <v>25/03/2025</v>
      </c>
      <c r="J26" s="2" t="str">
        <f>_xll.BDP(Table1[[#This Row],[bbg]],Table1[[#Headers],[calc_maturity]])</f>
        <v>25/03/2075</v>
      </c>
      <c r="K26" s="2">
        <f>_xll.BDP(Table1[[#This Row],[bbg]],Table1[[#Headers],[z_sprd_mid]])</f>
        <v>302.23470681943797</v>
      </c>
    </row>
    <row r="27" spans="2:11" x14ac:dyDescent="0.25">
      <c r="B27" s="2" t="s">
        <v>12</v>
      </c>
      <c r="C27" s="2" t="s">
        <v>24</v>
      </c>
      <c r="D27" s="2" t="str">
        <f>Table1[[#This Row],[isin]]&amp;" "&amp;Table1[[#This Row],[type]]</f>
        <v>XS1207058733 Corp</v>
      </c>
      <c r="E27" s="2" t="str">
        <f>_xll.BDP(Table1[[#This Row],[bbg]],Table1[[#Headers],[short_name]])</f>
        <v>REPSOL INTL FIN</v>
      </c>
      <c r="F27" s="2">
        <f>_xll.BDP(Table1[[#This Row],[bbg]],Table1[[#Headers],[coupon]])</f>
        <v>4.5</v>
      </c>
      <c r="G27" s="2" t="str">
        <f>_xll.BDP(Table1[[#This Row],[bbg]],Table1[[#Headers],[security_name]])</f>
        <v>REPSM 4 1/2 03/25/75</v>
      </c>
      <c r="H27" s="2" t="str">
        <f>_xll.BDP(Table1[[#This Row],[bbg]],Table1[[#Headers],[INDUSTRY_GROUP]])</f>
        <v>Oil&amp;Gas</v>
      </c>
      <c r="I27" s="2" t="str">
        <f>_xll.BDP(Table1[[#This Row],[bbg]],Table1[[#Headers],[nxt_call_dt]])</f>
        <v>25/03/2025</v>
      </c>
      <c r="J27" s="2" t="str">
        <f>_xll.BDP(Table1[[#This Row],[bbg]],Table1[[#Headers],[calc_maturity]])</f>
        <v>25/03/2075</v>
      </c>
      <c r="K27" s="2">
        <f>_xll.BDP(Table1[[#This Row],[bbg]],Table1[[#Headers],[z_sprd_mid]])</f>
        <v>302.23470681943797</v>
      </c>
    </row>
    <row r="28" spans="2:11" x14ac:dyDescent="0.25">
      <c r="B28" s="2" t="s">
        <v>12</v>
      </c>
      <c r="C28" s="2" t="s">
        <v>24</v>
      </c>
      <c r="D28" s="2" t="str">
        <f>Table1[[#This Row],[isin]]&amp;" "&amp;Table1[[#This Row],[type]]</f>
        <v>XS1207058733 Corp</v>
      </c>
      <c r="E28" s="2" t="str">
        <f>_xll.BDP(Table1[[#This Row],[bbg]],Table1[[#Headers],[short_name]])</f>
        <v>REPSOL INTL FIN</v>
      </c>
      <c r="F28" s="2">
        <f>_xll.BDP(Table1[[#This Row],[bbg]],Table1[[#Headers],[coupon]])</f>
        <v>4.5</v>
      </c>
      <c r="G28" s="2" t="str">
        <f>_xll.BDP(Table1[[#This Row],[bbg]],Table1[[#Headers],[security_name]])</f>
        <v>REPSM 4 1/2 03/25/75</v>
      </c>
      <c r="H28" s="2" t="str">
        <f>_xll.BDP(Table1[[#This Row],[bbg]],Table1[[#Headers],[INDUSTRY_GROUP]])</f>
        <v>Oil&amp;Gas</v>
      </c>
      <c r="I28" s="2" t="str">
        <f>_xll.BDP(Table1[[#This Row],[bbg]],Table1[[#Headers],[nxt_call_dt]])</f>
        <v>25/03/2025</v>
      </c>
      <c r="J28" s="2" t="str">
        <f>_xll.BDP(Table1[[#This Row],[bbg]],Table1[[#Headers],[calc_maturity]])</f>
        <v>25/03/2075</v>
      </c>
      <c r="K28" s="2">
        <f>_xll.BDP(Table1[[#This Row],[bbg]],Table1[[#Headers],[z_sprd_mid]])</f>
        <v>302.23470681943797</v>
      </c>
    </row>
    <row r="29" spans="2:11" x14ac:dyDescent="0.25">
      <c r="B29" s="2" t="s">
        <v>13</v>
      </c>
      <c r="C29" s="2" t="s">
        <v>24</v>
      </c>
      <c r="D29" s="2" t="str">
        <f>Table1[[#This Row],[isin]]&amp;" "&amp;Table1[[#This Row],[type]]</f>
        <v>XS1294343337 Corp</v>
      </c>
      <c r="E29" s="2" t="str">
        <f>_xll.BDP(Table1[[#This Row],[bbg]],Table1[[#Headers],[short_name]])</f>
        <v>OMV AG</v>
      </c>
      <c r="F29" s="2">
        <f>_xll.BDP(Table1[[#This Row],[bbg]],Table1[[#Headers],[coupon]])</f>
        <v>6.25</v>
      </c>
      <c r="G29" s="2" t="str">
        <f>_xll.BDP(Table1[[#This Row],[bbg]],Table1[[#Headers],[security_name]])</f>
        <v>OMVAV 6 1/4 PERP</v>
      </c>
      <c r="H29" s="2" t="str">
        <f>_xll.BDP(Table1[[#This Row],[bbg]],Table1[[#Headers],[INDUSTRY_GROUP]])</f>
        <v>Oil&amp;Gas</v>
      </c>
      <c r="I29" s="2" t="str">
        <f>_xll.BDP(Table1[[#This Row],[bbg]],Table1[[#Headers],[nxt_call_dt]])</f>
        <v>09/12/2025</v>
      </c>
      <c r="J29" s="2" t="str">
        <f>_xll.BDP(Table1[[#This Row],[bbg]],Table1[[#Headers],[calc_maturity]])</f>
        <v>09/12/2168</v>
      </c>
      <c r="K29" s="2">
        <f>_xll.BDP(Table1[[#This Row],[bbg]],Table1[[#Headers],[z_sprd_mid]])</f>
        <v>263.23406702077682</v>
      </c>
    </row>
    <row r="30" spans="2:11" x14ac:dyDescent="0.25">
      <c r="B30" s="2" t="s">
        <v>14</v>
      </c>
      <c r="C30" s="2" t="s">
        <v>24</v>
      </c>
      <c r="D30" s="2" t="str">
        <f>Table1[[#This Row],[isin]]&amp;" "&amp;Table1[[#This Row],[type]]</f>
        <v>XS1294342792 Corp</v>
      </c>
      <c r="E30" s="2" t="str">
        <f>_xll.BDP(Table1[[#This Row],[bbg]],Table1[[#Headers],[short_name]])</f>
        <v>OMV AG</v>
      </c>
      <c r="F30" s="2">
        <f>_xll.BDP(Table1[[#This Row],[bbg]],Table1[[#Headers],[coupon]])</f>
        <v>5.25</v>
      </c>
      <c r="G30" s="2" t="str">
        <f>_xll.BDP(Table1[[#This Row],[bbg]],Table1[[#Headers],[security_name]])</f>
        <v>OMVAV 5 1/4 PERP</v>
      </c>
      <c r="H30" s="2" t="str">
        <f>_xll.BDP(Table1[[#This Row],[bbg]],Table1[[#Headers],[INDUSTRY_GROUP]])</f>
        <v>Oil&amp;Gas</v>
      </c>
      <c r="I30" s="2" t="str">
        <f>_xll.BDP(Table1[[#This Row],[bbg]],Table1[[#Headers],[nxt_call_dt]])</f>
        <v>09/12/2021</v>
      </c>
      <c r="J30" s="2" t="str">
        <f>_xll.BDP(Table1[[#This Row],[bbg]],Table1[[#Headers],[calc_maturity]])</f>
        <v>09/12/2168</v>
      </c>
      <c r="K30" s="2">
        <f>_xll.BDP(Table1[[#This Row],[bbg]],Table1[[#Headers],[z_sprd_mid]])</f>
        <v>144.15493600670453</v>
      </c>
    </row>
    <row r="31" spans="2:11" x14ac:dyDescent="0.25">
      <c r="B31" s="2" t="s">
        <v>12</v>
      </c>
      <c r="C31" s="2" t="s">
        <v>24</v>
      </c>
      <c r="D31" s="2" t="str">
        <f>Table1[[#This Row],[isin]]&amp;" "&amp;Table1[[#This Row],[type]]</f>
        <v>XS1207058733 Corp</v>
      </c>
      <c r="E31" s="2" t="str">
        <f>_xll.BDP(Table1[[#This Row],[bbg]],Table1[[#Headers],[short_name]])</f>
        <v>REPSOL INTL FIN</v>
      </c>
      <c r="F31" s="2">
        <f>_xll.BDP(Table1[[#This Row],[bbg]],Table1[[#Headers],[coupon]])</f>
        <v>4.5</v>
      </c>
      <c r="G31" s="2" t="str">
        <f>_xll.BDP(Table1[[#This Row],[bbg]],Table1[[#Headers],[security_name]])</f>
        <v>REPSM 4 1/2 03/25/75</v>
      </c>
      <c r="H31" s="2" t="str">
        <f>_xll.BDP(Table1[[#This Row],[bbg]],Table1[[#Headers],[INDUSTRY_GROUP]])</f>
        <v>Oil&amp;Gas</v>
      </c>
      <c r="I31" s="2" t="str">
        <f>_xll.BDP(Table1[[#This Row],[bbg]],Table1[[#Headers],[nxt_call_dt]])</f>
        <v>25/03/2025</v>
      </c>
      <c r="J31" s="2" t="str">
        <f>_xll.BDP(Table1[[#This Row],[bbg]],Table1[[#Headers],[calc_maturity]])</f>
        <v>25/03/2075</v>
      </c>
      <c r="K31" s="2">
        <f>_xll.BDP(Table1[[#This Row],[bbg]],Table1[[#Headers],[z_sprd_mid]])</f>
        <v>302.23470681943797</v>
      </c>
    </row>
    <row r="32" spans="2:11" x14ac:dyDescent="0.25">
      <c r="B32" s="2" t="s">
        <v>13</v>
      </c>
      <c r="C32" s="2" t="s">
        <v>24</v>
      </c>
      <c r="D32" s="2" t="str">
        <f>Table1[[#This Row],[isin]]&amp;" "&amp;Table1[[#This Row],[type]]</f>
        <v>XS1294343337 Corp</v>
      </c>
      <c r="E32" s="2" t="str">
        <f>_xll.BDP(Table1[[#This Row],[bbg]],Table1[[#Headers],[short_name]])</f>
        <v>OMV AG</v>
      </c>
      <c r="F32" s="2">
        <f>_xll.BDP(Table1[[#This Row],[bbg]],Table1[[#Headers],[coupon]])</f>
        <v>6.25</v>
      </c>
      <c r="G32" s="2" t="str">
        <f>_xll.BDP(Table1[[#This Row],[bbg]],Table1[[#Headers],[security_name]])</f>
        <v>OMVAV 6 1/4 PERP</v>
      </c>
      <c r="H32" s="2" t="str">
        <f>_xll.BDP(Table1[[#This Row],[bbg]],Table1[[#Headers],[INDUSTRY_GROUP]])</f>
        <v>Oil&amp;Gas</v>
      </c>
      <c r="I32" s="2" t="str">
        <f>_xll.BDP(Table1[[#This Row],[bbg]],Table1[[#Headers],[nxt_call_dt]])</f>
        <v>09/12/2025</v>
      </c>
      <c r="J32" s="2" t="str">
        <f>_xll.BDP(Table1[[#This Row],[bbg]],Table1[[#Headers],[calc_maturity]])</f>
        <v>09/12/2168</v>
      </c>
      <c r="K32" s="2">
        <f>_xll.BDP(Table1[[#This Row],[bbg]],Table1[[#Headers],[z_sprd_mid]])</f>
        <v>263.23406702077682</v>
      </c>
    </row>
    <row r="33" spans="2:11" x14ac:dyDescent="0.25">
      <c r="B33" s="2" t="s">
        <v>15</v>
      </c>
      <c r="C33" s="2" t="s">
        <v>24</v>
      </c>
      <c r="D33" s="2" t="str">
        <f>Table1[[#This Row],[isin]]&amp;" "&amp;Table1[[#This Row],[type]]</f>
        <v>XS1713462403 Corp</v>
      </c>
      <c r="E33" s="2" t="str">
        <f>_xll.BDP(Table1[[#This Row],[bbg]],Table1[[#Headers],[short_name]])</f>
        <v>OMV AG</v>
      </c>
      <c r="F33" s="2">
        <f>_xll.BDP(Table1[[#This Row],[bbg]],Table1[[#Headers],[coupon]])</f>
        <v>2.875</v>
      </c>
      <c r="G33" s="2" t="str">
        <f>_xll.BDP(Table1[[#This Row],[bbg]],Table1[[#Headers],[security_name]])</f>
        <v>OMVAV 2 7/8 PERP</v>
      </c>
      <c r="H33" s="2" t="str">
        <f>_xll.BDP(Table1[[#This Row],[bbg]],Table1[[#Headers],[INDUSTRY_GROUP]])</f>
        <v>Oil&amp;Gas</v>
      </c>
      <c r="I33" s="2" t="str">
        <f>_xll.BDP(Table1[[#This Row],[bbg]],Table1[[#Headers],[nxt_call_dt]])</f>
        <v>19/03/2024</v>
      </c>
      <c r="J33" s="2" t="str">
        <f>_xll.BDP(Table1[[#This Row],[bbg]],Table1[[#Headers],[calc_maturity]])</f>
        <v>19/06/2168</v>
      </c>
      <c r="K33" s="2">
        <f>_xll.BDP(Table1[[#This Row],[bbg]],Table1[[#Headers],[z_sprd_mid]])</f>
        <v>254.93587354974497</v>
      </c>
    </row>
    <row r="34" spans="2:11" x14ac:dyDescent="0.25">
      <c r="B34" s="2" t="s">
        <v>15</v>
      </c>
      <c r="C34" s="2" t="s">
        <v>24</v>
      </c>
      <c r="D34" s="2" t="str">
        <f>Table1[[#This Row],[isin]]&amp;" "&amp;Table1[[#This Row],[type]]</f>
        <v>XS1713462403 Corp</v>
      </c>
      <c r="E34" s="2" t="str">
        <f>_xll.BDP(Table1[[#This Row],[bbg]],Table1[[#Headers],[short_name]])</f>
        <v>OMV AG</v>
      </c>
      <c r="F34" s="2">
        <f>_xll.BDP(Table1[[#This Row],[bbg]],Table1[[#Headers],[coupon]])</f>
        <v>2.875</v>
      </c>
      <c r="G34" s="2" t="str">
        <f>_xll.BDP(Table1[[#This Row],[bbg]],Table1[[#Headers],[security_name]])</f>
        <v>OMVAV 2 7/8 PERP</v>
      </c>
      <c r="H34" s="2" t="str">
        <f>_xll.BDP(Table1[[#This Row],[bbg]],Table1[[#Headers],[INDUSTRY_GROUP]])</f>
        <v>Oil&amp;Gas</v>
      </c>
      <c r="I34" s="2" t="str">
        <f>_xll.BDP(Table1[[#This Row],[bbg]],Table1[[#Headers],[nxt_call_dt]])</f>
        <v>19/03/2024</v>
      </c>
      <c r="J34" s="2" t="str">
        <f>_xll.BDP(Table1[[#This Row],[bbg]],Table1[[#Headers],[calc_maturity]])</f>
        <v>19/06/2168</v>
      </c>
      <c r="K34" s="2">
        <f>_xll.BDP(Table1[[#This Row],[bbg]],Table1[[#Headers],[z_sprd_mid]])</f>
        <v>254.93587354974497</v>
      </c>
    </row>
    <row r="35" spans="2:11" x14ac:dyDescent="0.25">
      <c r="B35" s="2" t="s">
        <v>16</v>
      </c>
      <c r="C35" s="2" t="s">
        <v>24</v>
      </c>
      <c r="D35" s="2" t="str">
        <f>Table1[[#This Row],[isin]]&amp;" "&amp;Table1[[#This Row],[type]]</f>
        <v>XS1501166869 Corp</v>
      </c>
      <c r="E35" s="2" t="str">
        <f>_xll.BDP(Table1[[#This Row],[bbg]],Table1[[#Headers],[short_name]])</f>
        <v>TOTAL SA</v>
      </c>
      <c r="F35" s="2">
        <f>_xll.BDP(Table1[[#This Row],[bbg]],Table1[[#Headers],[coupon]])</f>
        <v>3.3690000000000002</v>
      </c>
      <c r="G35" s="2" t="str">
        <f>_xll.BDP(Table1[[#This Row],[bbg]],Table1[[#Headers],[security_name]])</f>
        <v>TOTAL 3.369 PERP</v>
      </c>
      <c r="H35" s="2" t="str">
        <f>_xll.BDP(Table1[[#This Row],[bbg]],Table1[[#Headers],[INDUSTRY_GROUP]])</f>
        <v>Oil&amp;Gas</v>
      </c>
      <c r="I35" s="2" t="str">
        <f>_xll.BDP(Table1[[#This Row],[bbg]],Table1[[#Headers],[nxt_call_dt]])</f>
        <v>06/10/2026</v>
      </c>
      <c r="J35" s="2" t="str">
        <f>_xll.BDP(Table1[[#This Row],[bbg]],Table1[[#Headers],[calc_maturity]])</f>
        <v>06/10/2168</v>
      </c>
      <c r="K35" s="2">
        <f>_xll.BDP(Table1[[#This Row],[bbg]],Table1[[#Headers],[z_sprd_mid]])</f>
        <v>190.61327476749517</v>
      </c>
    </row>
    <row r="36" spans="2:11" x14ac:dyDescent="0.25">
      <c r="B36" s="2" t="s">
        <v>16</v>
      </c>
      <c r="C36" s="2" t="s">
        <v>24</v>
      </c>
      <c r="D36" s="2" t="str">
        <f>Table1[[#This Row],[isin]]&amp;" "&amp;Table1[[#This Row],[type]]</f>
        <v>XS1501166869 Corp</v>
      </c>
      <c r="E36" s="2" t="str">
        <f>_xll.BDP(Table1[[#This Row],[bbg]],Table1[[#Headers],[short_name]])</f>
        <v>TOTAL SA</v>
      </c>
      <c r="F36" s="2">
        <f>_xll.BDP(Table1[[#This Row],[bbg]],Table1[[#Headers],[coupon]])</f>
        <v>3.3690000000000002</v>
      </c>
      <c r="G36" s="2" t="str">
        <f>_xll.BDP(Table1[[#This Row],[bbg]],Table1[[#Headers],[security_name]])</f>
        <v>TOTAL 3.369 PERP</v>
      </c>
      <c r="H36" s="2" t="str">
        <f>_xll.BDP(Table1[[#This Row],[bbg]],Table1[[#Headers],[INDUSTRY_GROUP]])</f>
        <v>Oil&amp;Gas</v>
      </c>
      <c r="I36" s="2" t="str">
        <f>_xll.BDP(Table1[[#This Row],[bbg]],Table1[[#Headers],[nxt_call_dt]])</f>
        <v>06/10/2026</v>
      </c>
      <c r="J36" s="2" t="str">
        <f>_xll.BDP(Table1[[#This Row],[bbg]],Table1[[#Headers],[calc_maturity]])</f>
        <v>06/10/2168</v>
      </c>
      <c r="K36" s="2">
        <f>_xll.BDP(Table1[[#This Row],[bbg]],Table1[[#Headers],[z_sprd_mid]])</f>
        <v>190.61327476749517</v>
      </c>
    </row>
    <row r="37" spans="2:11" x14ac:dyDescent="0.25">
      <c r="B37" s="2" t="s">
        <v>17</v>
      </c>
      <c r="C37" s="2" t="s">
        <v>24</v>
      </c>
      <c r="D37" s="2" t="str">
        <f>Table1[[#This Row],[isin]]&amp;" "&amp;Table1[[#This Row],[type]]</f>
        <v>XS1195202822 Corp</v>
      </c>
      <c r="E37" s="2" t="str">
        <f>_xll.BDP(Table1[[#This Row],[bbg]],Table1[[#Headers],[short_name]])</f>
        <v>TOTAL SA</v>
      </c>
      <c r="F37" s="2">
        <f>_xll.BDP(Table1[[#This Row],[bbg]],Table1[[#Headers],[coupon]])</f>
        <v>2.625</v>
      </c>
      <c r="G37" s="2" t="str">
        <f>_xll.BDP(Table1[[#This Row],[bbg]],Table1[[#Headers],[security_name]])</f>
        <v>TOTAL 2 5/8 PERP</v>
      </c>
      <c r="H37" s="2" t="str">
        <f>_xll.BDP(Table1[[#This Row],[bbg]],Table1[[#Headers],[INDUSTRY_GROUP]])</f>
        <v>Oil&amp;Gas</v>
      </c>
      <c r="I37" s="2" t="str">
        <f>_xll.BDP(Table1[[#This Row],[bbg]],Table1[[#Headers],[nxt_call_dt]])</f>
        <v>26/02/2025</v>
      </c>
      <c r="J37" s="2" t="str">
        <f>_xll.BDP(Table1[[#This Row],[bbg]],Table1[[#Headers],[calc_maturity]])</f>
        <v>26/02/2169</v>
      </c>
      <c r="K37" s="2">
        <f>_xll.BDP(Table1[[#This Row],[bbg]],Table1[[#Headers],[z_sprd_mid]])</f>
        <v>179.06439319912877</v>
      </c>
    </row>
    <row r="38" spans="2:11" x14ac:dyDescent="0.25">
      <c r="B38" s="2" t="s">
        <v>18</v>
      </c>
      <c r="C38" s="2" t="s">
        <v>24</v>
      </c>
      <c r="D38" s="2" t="str">
        <f>Table1[[#This Row],[isin]]&amp;" "&amp;Table1[[#This Row],[type]]</f>
        <v>XS1974787480 Corp</v>
      </c>
      <c r="E38" s="2" t="str">
        <f>_xll.BDP(Table1[[#This Row],[bbg]],Table1[[#Headers],[short_name]])</f>
        <v>TOTAL SA</v>
      </c>
      <c r="F38" s="2">
        <f>_xll.BDP(Table1[[#This Row],[bbg]],Table1[[#Headers],[coupon]])</f>
        <v>1.75</v>
      </c>
      <c r="G38" s="2" t="str">
        <f>_xll.BDP(Table1[[#This Row],[bbg]],Table1[[#Headers],[security_name]])</f>
        <v>TOTAL 1 3/4 PERP</v>
      </c>
      <c r="H38" s="2" t="str">
        <f>_xll.BDP(Table1[[#This Row],[bbg]],Table1[[#Headers],[INDUSTRY_GROUP]])</f>
        <v>Oil&amp;Gas</v>
      </c>
      <c r="I38" s="2" t="str">
        <f>_xll.BDP(Table1[[#This Row],[bbg]],Table1[[#Headers],[nxt_call_dt]])</f>
        <v>04/04/2024</v>
      </c>
      <c r="J38" s="2" t="str">
        <f>_xll.BDP(Table1[[#This Row],[bbg]],Table1[[#Headers],[calc_maturity]])</f>
        <v>04/04/2169</v>
      </c>
      <c r="K38" s="2">
        <f>_xll.BDP(Table1[[#This Row],[bbg]],Table1[[#Headers],[z_sprd_mid]])</f>
        <v>150.40319498169293</v>
      </c>
    </row>
    <row r="39" spans="2:11" x14ac:dyDescent="0.25">
      <c r="B39" s="2" t="s">
        <v>18</v>
      </c>
      <c r="C39" s="2" t="s">
        <v>24</v>
      </c>
      <c r="D39" s="2" t="str">
        <f>Table1[[#This Row],[isin]]&amp;" "&amp;Table1[[#This Row],[type]]</f>
        <v>XS1974787480 Corp</v>
      </c>
      <c r="E39" s="2" t="str">
        <f>_xll.BDP(Table1[[#This Row],[bbg]],Table1[[#Headers],[short_name]])</f>
        <v>TOTAL SA</v>
      </c>
      <c r="F39" s="2">
        <f>_xll.BDP(Table1[[#This Row],[bbg]],Table1[[#Headers],[coupon]])</f>
        <v>1.75</v>
      </c>
      <c r="G39" s="2" t="str">
        <f>_xll.BDP(Table1[[#This Row],[bbg]],Table1[[#Headers],[security_name]])</f>
        <v>TOTAL 1 3/4 PERP</v>
      </c>
      <c r="H39" s="2" t="str">
        <f>_xll.BDP(Table1[[#This Row],[bbg]],Table1[[#Headers],[INDUSTRY_GROUP]])</f>
        <v>Oil&amp;Gas</v>
      </c>
      <c r="I39" s="2" t="str">
        <f>_xll.BDP(Table1[[#This Row],[bbg]],Table1[[#Headers],[nxt_call_dt]])</f>
        <v>04/04/2024</v>
      </c>
      <c r="J39" s="2" t="str">
        <f>_xll.BDP(Table1[[#This Row],[bbg]],Table1[[#Headers],[calc_maturity]])</f>
        <v>04/04/2169</v>
      </c>
      <c r="K39" s="2">
        <f>_xll.BDP(Table1[[#This Row],[bbg]],Table1[[#Headers],[z_sprd_mid]])</f>
        <v>150.40319498169293</v>
      </c>
    </row>
    <row r="40" spans="2:11" x14ac:dyDescent="0.25">
      <c r="B40" s="2" t="s">
        <v>19</v>
      </c>
      <c r="C40" s="2" t="s">
        <v>24</v>
      </c>
      <c r="D40" s="2" t="str">
        <f>Table1[[#This Row],[isin]]&amp;" "&amp;Table1[[#This Row],[type]]</f>
        <v>XS1501167164 Corp</v>
      </c>
      <c r="E40" s="2" t="str">
        <f>_xll.BDP(Table1[[#This Row],[bbg]],Table1[[#Headers],[short_name]])</f>
        <v>TOTAL SA</v>
      </c>
      <c r="F40" s="2">
        <f>_xll.BDP(Table1[[#This Row],[bbg]],Table1[[#Headers],[coupon]])</f>
        <v>2.7080000000000002</v>
      </c>
      <c r="G40" s="2" t="str">
        <f>_xll.BDP(Table1[[#This Row],[bbg]],Table1[[#Headers],[security_name]])</f>
        <v>TOTAL 2.708 PERP</v>
      </c>
      <c r="H40" s="2" t="str">
        <f>_xll.BDP(Table1[[#This Row],[bbg]],Table1[[#Headers],[INDUSTRY_GROUP]])</f>
        <v>Oil&amp;Gas</v>
      </c>
      <c r="I40" s="2" t="str">
        <f>_xll.BDP(Table1[[#This Row],[bbg]],Table1[[#Headers],[nxt_call_dt]])</f>
        <v>05/05/2023</v>
      </c>
      <c r="J40" s="2" t="str">
        <f>_xll.BDP(Table1[[#This Row],[bbg]],Table1[[#Headers],[calc_maturity]])</f>
        <v>05/05/2169</v>
      </c>
      <c r="K40" s="2">
        <f>_xll.BDP(Table1[[#This Row],[bbg]],Table1[[#Headers],[z_sprd_mid]])</f>
        <v>135.96820405734107</v>
      </c>
    </row>
    <row r="41" spans="2:11" x14ac:dyDescent="0.25">
      <c r="B41" s="2" t="s">
        <v>20</v>
      </c>
      <c r="C41" s="2" t="s">
        <v>24</v>
      </c>
      <c r="D41" s="2" t="str">
        <f>Table1[[#This Row],[isin]]&amp;" "&amp;Table1[[#This Row],[type]]</f>
        <v>XS1413581205 Corp</v>
      </c>
      <c r="E41" s="2" t="str">
        <f>_xll.BDP(Table1[[#This Row],[bbg]],Table1[[#Headers],[short_name]])</f>
        <v>TOTAL SA</v>
      </c>
      <c r="F41" s="2">
        <f>_xll.BDP(Table1[[#This Row],[bbg]],Table1[[#Headers],[coupon]])</f>
        <v>3.875</v>
      </c>
      <c r="G41" s="2" t="str">
        <f>_xll.BDP(Table1[[#This Row],[bbg]],Table1[[#Headers],[security_name]])</f>
        <v>TOTAL 3 7/8 PERP</v>
      </c>
      <c r="H41" s="2" t="str">
        <f>_xll.BDP(Table1[[#This Row],[bbg]],Table1[[#Headers],[INDUSTRY_GROUP]])</f>
        <v>Oil&amp;Gas</v>
      </c>
      <c r="I41" s="2" t="str">
        <f>_xll.BDP(Table1[[#This Row],[bbg]],Table1[[#Headers],[nxt_call_dt]])</f>
        <v>18/05/2022</v>
      </c>
      <c r="J41" s="2" t="str">
        <f>_xll.BDP(Table1[[#This Row],[bbg]],Table1[[#Headers],[calc_maturity]])</f>
        <v>18/05/2169</v>
      </c>
      <c r="K41" s="2">
        <f>_xll.BDP(Table1[[#This Row],[bbg]],Table1[[#Headers],[z_sprd_mid]])</f>
        <v>104.45504253454656</v>
      </c>
    </row>
    <row r="42" spans="2:11" x14ac:dyDescent="0.25">
      <c r="B42" s="2" t="s">
        <v>16</v>
      </c>
      <c r="C42" s="2" t="s">
        <v>24</v>
      </c>
      <c r="D42" s="2" t="str">
        <f>Table1[[#This Row],[isin]]&amp;" "&amp;Table1[[#This Row],[type]]</f>
        <v>XS1501166869 Corp</v>
      </c>
      <c r="E42" s="2" t="str">
        <f>_xll.BDP(Table1[[#This Row],[bbg]],Table1[[#Headers],[short_name]])</f>
        <v>TOTAL SA</v>
      </c>
      <c r="F42" s="2">
        <f>_xll.BDP(Table1[[#This Row],[bbg]],Table1[[#Headers],[coupon]])</f>
        <v>3.3690000000000002</v>
      </c>
      <c r="G42" s="2" t="str">
        <f>_xll.BDP(Table1[[#This Row],[bbg]],Table1[[#Headers],[security_name]])</f>
        <v>TOTAL 3.369 PERP</v>
      </c>
      <c r="H42" s="2" t="str">
        <f>_xll.BDP(Table1[[#This Row],[bbg]],Table1[[#Headers],[INDUSTRY_GROUP]])</f>
        <v>Oil&amp;Gas</v>
      </c>
      <c r="I42" s="2" t="str">
        <f>_xll.BDP(Table1[[#This Row],[bbg]],Table1[[#Headers],[nxt_call_dt]])</f>
        <v>06/10/2026</v>
      </c>
      <c r="J42" s="2" t="str">
        <f>_xll.BDP(Table1[[#This Row],[bbg]],Table1[[#Headers],[calc_maturity]])</f>
        <v>06/10/2168</v>
      </c>
      <c r="K42" s="2">
        <f>_xll.BDP(Table1[[#This Row],[bbg]],Table1[[#Headers],[z_sprd_mid]])</f>
        <v>190.61327476749517</v>
      </c>
    </row>
    <row r="43" spans="2:11" x14ac:dyDescent="0.25">
      <c r="B43" s="2" t="s">
        <v>17</v>
      </c>
      <c r="C43" s="2" t="s">
        <v>24</v>
      </c>
      <c r="D43" s="2" t="str">
        <f>Table1[[#This Row],[isin]]&amp;" "&amp;Table1[[#This Row],[type]]</f>
        <v>XS1195202822 Corp</v>
      </c>
      <c r="E43" s="2" t="str">
        <f>_xll.BDP(Table1[[#This Row],[bbg]],Table1[[#Headers],[short_name]])</f>
        <v>TOTAL SA</v>
      </c>
      <c r="F43" s="2">
        <f>_xll.BDP(Table1[[#This Row],[bbg]],Table1[[#Headers],[coupon]])</f>
        <v>2.625</v>
      </c>
      <c r="G43" s="2" t="str">
        <f>_xll.BDP(Table1[[#This Row],[bbg]],Table1[[#Headers],[security_name]])</f>
        <v>TOTAL 2 5/8 PERP</v>
      </c>
      <c r="H43" s="2" t="str">
        <f>_xll.BDP(Table1[[#This Row],[bbg]],Table1[[#Headers],[INDUSTRY_GROUP]])</f>
        <v>Oil&amp;Gas</v>
      </c>
      <c r="I43" s="2" t="str">
        <f>_xll.BDP(Table1[[#This Row],[bbg]],Table1[[#Headers],[nxt_call_dt]])</f>
        <v>26/02/2025</v>
      </c>
      <c r="J43" s="2" t="str">
        <f>_xll.BDP(Table1[[#This Row],[bbg]],Table1[[#Headers],[calc_maturity]])</f>
        <v>26/02/2169</v>
      </c>
      <c r="K43" s="2">
        <f>_xll.BDP(Table1[[#This Row],[bbg]],Table1[[#Headers],[z_sprd_mid]])</f>
        <v>179.06439319912877</v>
      </c>
    </row>
    <row r="44" spans="2:11" x14ac:dyDescent="0.25">
      <c r="B44" s="2" t="s">
        <v>17</v>
      </c>
      <c r="C44" s="2" t="s">
        <v>24</v>
      </c>
      <c r="D44" s="2" t="str">
        <f>Table1[[#This Row],[isin]]&amp;" "&amp;Table1[[#This Row],[type]]</f>
        <v>XS1195202822 Corp</v>
      </c>
      <c r="E44" s="2" t="str">
        <f>_xll.BDP(Table1[[#This Row],[bbg]],Table1[[#Headers],[short_name]])</f>
        <v>TOTAL SA</v>
      </c>
      <c r="F44" s="2">
        <f>_xll.BDP(Table1[[#This Row],[bbg]],Table1[[#Headers],[coupon]])</f>
        <v>2.625</v>
      </c>
      <c r="G44" s="2" t="str">
        <f>_xll.BDP(Table1[[#This Row],[bbg]],Table1[[#Headers],[security_name]])</f>
        <v>TOTAL 2 5/8 PERP</v>
      </c>
      <c r="H44" s="2" t="str">
        <f>_xll.BDP(Table1[[#This Row],[bbg]],Table1[[#Headers],[INDUSTRY_GROUP]])</f>
        <v>Oil&amp;Gas</v>
      </c>
      <c r="I44" s="2" t="str">
        <f>_xll.BDP(Table1[[#This Row],[bbg]],Table1[[#Headers],[nxt_call_dt]])</f>
        <v>26/02/2025</v>
      </c>
      <c r="J44" s="2" t="str">
        <f>_xll.BDP(Table1[[#This Row],[bbg]],Table1[[#Headers],[calc_maturity]])</f>
        <v>26/02/2169</v>
      </c>
      <c r="K44" s="2">
        <f>_xll.BDP(Table1[[#This Row],[bbg]],Table1[[#Headers],[z_sprd_mid]])</f>
        <v>179.06439319912877</v>
      </c>
    </row>
    <row r="45" spans="2:11" x14ac:dyDescent="0.25">
      <c r="B45" s="2" t="s">
        <v>21</v>
      </c>
      <c r="C45" s="2" t="s">
        <v>24</v>
      </c>
      <c r="D45" s="2" t="str">
        <f>Table1[[#This Row],[isin]]&amp;" "&amp;Table1[[#This Row],[type]]</f>
        <v>XS1309436910 Corp</v>
      </c>
      <c r="E45" s="2" t="str">
        <f>_xll.BDP(Table1[[#This Row],[bbg]],Table1[[#Headers],[short_name]])</f>
        <v>BHP BILLITON FIN</v>
      </c>
      <c r="F45" s="2">
        <f>_xll.BDP(Table1[[#This Row],[bbg]],Table1[[#Headers],[coupon]])</f>
        <v>5.625</v>
      </c>
      <c r="G45" s="2" t="str">
        <f>_xll.BDP(Table1[[#This Row],[bbg]],Table1[[#Headers],[security_name]])</f>
        <v>BHP 5 5/8 10/22/79</v>
      </c>
      <c r="H45" s="2" t="str">
        <f>_xll.BDP(Table1[[#This Row],[bbg]],Table1[[#Headers],[INDUSTRY_GROUP]])</f>
        <v>Mining</v>
      </c>
      <c r="I45" s="2" t="str">
        <f>_xll.BDP(Table1[[#This Row],[bbg]],Table1[[#Headers],[nxt_call_dt]])</f>
        <v>22/10/2024</v>
      </c>
      <c r="J45" s="2" t="str">
        <f>_xll.BDP(Table1[[#This Row],[bbg]],Table1[[#Headers],[calc_maturity]])</f>
        <v>22/10/2079</v>
      </c>
      <c r="K45" s="2">
        <f>_xll.BDP(Table1[[#This Row],[bbg]],Table1[[#Headers],[z_sprd_mid]])</f>
        <v>171.8055861854223</v>
      </c>
    </row>
    <row r="49" spans="5:5" x14ac:dyDescent="0.25">
      <c r="E49" s="2">
        <f>COUNTA(E46:E48)</f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97FD-123C-48EC-92A9-2E31BF3479B8}">
  <sheetPr codeName="Sheet2"/>
  <dimension ref="A1:I429"/>
  <sheetViews>
    <sheetView workbookViewId="0">
      <selection activeCell="A2" sqref="A2"/>
    </sheetView>
  </sheetViews>
  <sheetFormatPr defaultRowHeight="10.5" x14ac:dyDescent="0.25"/>
  <cols>
    <col min="1" max="1" width="19.1796875" style="2" bestFit="1" customWidth="1"/>
    <col min="2" max="2" width="5.81640625" style="2" bestFit="1" customWidth="1"/>
    <col min="3" max="3" width="8.54296875" style="2" customWidth="1"/>
    <col min="4" max="4" width="20.08984375" style="2" bestFit="1" customWidth="1"/>
    <col min="5" max="5" width="22" style="2" bestFit="1" customWidth="1"/>
    <col min="6" max="6" width="15.90625" style="2" bestFit="1" customWidth="1"/>
    <col min="7" max="7" width="8.7265625" style="2"/>
    <col min="8" max="8" width="9.7265625" style="2" customWidth="1"/>
    <col min="9" max="9" width="10.1796875" style="2" customWidth="1"/>
    <col min="10" max="16384" width="8.7265625" style="2"/>
  </cols>
  <sheetData>
    <row r="1" spans="1:9" ht="11" x14ac:dyDescent="0.3">
      <c r="A1" s="1" t="s">
        <v>0</v>
      </c>
      <c r="B1" s="1" t="s">
        <v>730</v>
      </c>
      <c r="C1" s="1" t="s">
        <v>731</v>
      </c>
      <c r="D1" s="2" t="s">
        <v>385</v>
      </c>
      <c r="E1" s="2" t="s">
        <v>22</v>
      </c>
      <c r="F1" s="2" t="s">
        <v>25</v>
      </c>
      <c r="G1" s="2" t="s">
        <v>740</v>
      </c>
      <c r="H1" s="2" t="s">
        <v>739</v>
      </c>
      <c r="I1" s="2" t="s">
        <v>741</v>
      </c>
    </row>
    <row r="2" spans="1:9" x14ac:dyDescent="0.25">
      <c r="A2" s="2" t="s">
        <v>26</v>
      </c>
      <c r="B2" s="2">
        <f>LEN(Table2[[#This Row],[isin]])</f>
        <v>12</v>
      </c>
      <c r="C2" s="2" t="s">
        <v>24</v>
      </c>
      <c r="D2" s="2" t="s">
        <v>386</v>
      </c>
      <c r="E2" s="2" t="str">
        <f>_xll.BDP(Table2[[#This Row],[isin]]&amp;" "&amp;Table2[[#This Row],[MktSec]],Table2[[#Headers],[short_name]])</f>
        <v>SHELL INTL FIN</v>
      </c>
      <c r="F2" s="2" t="str">
        <f t="array" ref="F2">_xll.BDP(Table2[[#This Row],[isin]]&amp;" "&amp;Table2[[#This Row],[MktSec]],Table2[[#Headers],[INDUSTRY_GROUP]])</f>
        <v>Oil&amp;Gas</v>
      </c>
      <c r="G2" s="2" t="str">
        <f>_xll.BDP(Table2[[#This Row],[isin]]&amp;" "&amp;Table2[[#This Row],[MktSec]],Table2[[#Headers],[callable]])</f>
        <v>N</v>
      </c>
      <c r="H2" s="2" t="str">
        <f>_xll.BDP(Table2[[#This Row],[isin]]&amp;" "&amp;Table2[[#This Row],[MktSec]],Table2[[#Headers],[nxt_call_dt]])</f>
        <v>#N/A Field Not Applicable</v>
      </c>
      <c r="I2" s="2" t="str">
        <f>_xll.BDP(Table2[[#This Row],[isin]]&amp;" "&amp;Table2[[#This Row],[MktSec]],Table2[[#Headers],[final_maturity]])</f>
        <v>07/04/2032</v>
      </c>
    </row>
    <row r="3" spans="1:9" x14ac:dyDescent="0.25">
      <c r="A3" s="2" t="s">
        <v>27</v>
      </c>
      <c r="B3" s="2">
        <f>LEN(Table2[[#This Row],[isin]])</f>
        <v>12</v>
      </c>
      <c r="C3" s="2" t="s">
        <v>24</v>
      </c>
      <c r="D3" s="2" t="s">
        <v>387</v>
      </c>
      <c r="E3" s="2" t="str">
        <f>_xll.BDP(Table2[[#This Row],[isin]]&amp;" "&amp;Table2[[#This Row],[MktSec]],Table2[[#Headers],[short_name]])</f>
        <v>AB INBEV SA/NV</v>
      </c>
      <c r="F3" s="3" t="str">
        <f t="array" ref="F3">_xll.BDP(Table2[[#This Row],[isin]]&amp;" "&amp;Table2[[#This Row],[MktSec]],Table2[[#Headers],[INDUSTRY_GROUP]])</f>
        <v>Beverages</v>
      </c>
      <c r="G3" s="3" t="str">
        <f>_xll.BDP(Table2[[#This Row],[isin]]&amp;" "&amp;Table2[[#This Row],[MktSec]],Table2[[#Headers],[callable]])</f>
        <v>N</v>
      </c>
      <c r="H3" s="3" t="str">
        <f>_xll.BDP(Table2[[#This Row],[isin]]&amp;" "&amp;Table2[[#This Row],[MktSec]],Table2[[#Headers],[nxt_call_dt]])</f>
        <v>#N/A Field Not Applicable</v>
      </c>
      <c r="I3" s="3" t="str">
        <f>_xll.BDP(Table2[[#This Row],[isin]]&amp;" "&amp;Table2[[#This Row],[MktSec]],Table2[[#Headers],[final_maturity]])</f>
        <v>17/03/2036</v>
      </c>
    </row>
    <row r="4" spans="1:9" x14ac:dyDescent="0.25">
      <c r="A4" s="2" t="s">
        <v>28</v>
      </c>
      <c r="B4" s="2">
        <f>LEN(Table2[[#This Row],[isin]])</f>
        <v>12</v>
      </c>
      <c r="C4" s="2" t="s">
        <v>24</v>
      </c>
      <c r="D4" s="2" t="s">
        <v>388</v>
      </c>
      <c r="E4" s="2" t="str">
        <f>_xll.BDP(Table2[[#This Row],[isin]]&amp;" "&amp;Table2[[#This Row],[MktSec]],Table2[[#Headers],[short_name]])</f>
        <v>AB INBEV SA/NV</v>
      </c>
      <c r="F4" s="3" t="str">
        <f t="array" ref="F4">_xll.BDP(Table2[[#This Row],[isin]]&amp;" "&amp;Table2[[#This Row],[MktSec]],Table2[[#Headers],[INDUSTRY_GROUP]])</f>
        <v>Beverages</v>
      </c>
      <c r="G4" s="3" t="str">
        <f>_xll.BDP(Table2[[#This Row],[isin]]&amp;" "&amp;Table2[[#This Row],[MktSec]],Table2[[#Headers],[callable]])</f>
        <v>Y</v>
      </c>
      <c r="H4" s="3" t="str">
        <f>_xll.BDP(Table2[[#This Row],[isin]]&amp;" "&amp;Table2[[#This Row],[MktSec]],Table2[[#Headers],[nxt_call_dt]])</f>
        <v>02/01/2032</v>
      </c>
      <c r="I4" s="3" t="str">
        <f>_xll.BDP(Table2[[#This Row],[isin]]&amp;" "&amp;Table2[[#This Row],[MktSec]],Table2[[#Headers],[final_maturity]])</f>
        <v>02/04/2032</v>
      </c>
    </row>
    <row r="5" spans="1:9" x14ac:dyDescent="0.25">
      <c r="A5" s="2" t="s">
        <v>29</v>
      </c>
      <c r="B5" s="2">
        <f>LEN(Table2[[#This Row],[isin]])</f>
        <v>12</v>
      </c>
      <c r="C5" s="2" t="s">
        <v>24</v>
      </c>
      <c r="D5" s="2" t="s">
        <v>389</v>
      </c>
      <c r="E5" s="2" t="str">
        <f>_xll.BDP(Table2[[#This Row],[isin]]&amp;" "&amp;Table2[[#This Row],[MktSec]],Table2[[#Headers],[short_name]])</f>
        <v>AB INBEV SA/NV</v>
      </c>
      <c r="F5" s="3" t="str">
        <f t="array" ref="F5">_xll.BDP(Table2[[#This Row],[isin]]&amp;" "&amp;Table2[[#This Row],[MktSec]],Table2[[#Headers],[INDUSTRY_GROUP]])</f>
        <v>Beverages</v>
      </c>
      <c r="G5" s="3" t="str">
        <f>_xll.BDP(Table2[[#This Row],[isin]]&amp;" "&amp;Table2[[#This Row],[MktSec]],Table2[[#Headers],[callable]])</f>
        <v>Y</v>
      </c>
      <c r="H5" s="3" t="str">
        <f>_xll.BDP(Table2[[#This Row],[isin]]&amp;" "&amp;Table2[[#This Row],[MktSec]],Table2[[#Headers],[nxt_call_dt]])</f>
        <v>02/10/2039</v>
      </c>
      <c r="I5" s="3" t="str">
        <f>_xll.BDP(Table2[[#This Row],[isin]]&amp;" "&amp;Table2[[#This Row],[MktSec]],Table2[[#Headers],[final_maturity]])</f>
        <v>02/04/2040</v>
      </c>
    </row>
    <row r="6" spans="1:9" x14ac:dyDescent="0.25">
      <c r="A6" s="2" t="s">
        <v>30</v>
      </c>
      <c r="B6" s="2">
        <f>LEN(Table2[[#This Row],[isin]])</f>
        <v>12</v>
      </c>
      <c r="C6" s="2" t="s">
        <v>24</v>
      </c>
      <c r="D6" s="2" t="s">
        <v>390</v>
      </c>
      <c r="E6" s="2" t="str">
        <f>_xll.BDP(Table2[[#This Row],[isin]]&amp;" "&amp;Table2[[#This Row],[MktSec]],Table2[[#Headers],[short_name]])</f>
        <v>CRED AGRICOLE SA</v>
      </c>
      <c r="F6" s="3" t="str">
        <f t="array" ref="F6">_xll.BDP(Table2[[#This Row],[isin]]&amp;" "&amp;Table2[[#This Row],[MktSec]],Table2[[#Headers],[INDUSTRY_GROUP]])</f>
        <v>Banks</v>
      </c>
      <c r="G6" s="3" t="str">
        <f>_xll.BDP(Table2[[#This Row],[isin]]&amp;" "&amp;Table2[[#This Row],[MktSec]],Table2[[#Headers],[callable]])</f>
        <v>Y</v>
      </c>
      <c r="H6" s="3" t="str">
        <f>_xll.BDP(Table2[[#This Row],[isin]]&amp;" "&amp;Table2[[#This Row],[MktSec]],Table2[[#Headers],[nxt_call_dt]])</f>
        <v>22/04/2025</v>
      </c>
      <c r="I6" s="3" t="str">
        <f>_xll.BDP(Table2[[#This Row],[isin]]&amp;" "&amp;Table2[[#This Row],[MktSec]],Table2[[#Headers],[final_maturity]])</f>
        <v>22/04/2026</v>
      </c>
    </row>
    <row r="7" spans="1:9" x14ac:dyDescent="0.25">
      <c r="A7" s="2" t="s">
        <v>31</v>
      </c>
      <c r="B7" s="2">
        <f>LEN(Table2[[#This Row],[isin]])</f>
        <v>12</v>
      </c>
      <c r="C7" s="2" t="s">
        <v>24</v>
      </c>
      <c r="D7" s="2" t="s">
        <v>391</v>
      </c>
      <c r="E7" s="2" t="str">
        <f>_xll.BDP(Table2[[#This Row],[isin]]&amp;" "&amp;Table2[[#This Row],[MktSec]],Table2[[#Headers],[short_name]])</f>
        <v>ACEA SPA</v>
      </c>
      <c r="F7" s="3" t="str">
        <f t="array" ref="F7">_xll.BDP(Table2[[#This Row],[isin]]&amp;" "&amp;Table2[[#This Row],[MktSec]],Table2[[#Headers],[INDUSTRY_GROUP]])</f>
        <v>Electric</v>
      </c>
      <c r="G7" s="3" t="str">
        <f>_xll.BDP(Table2[[#This Row],[isin]]&amp;" "&amp;Table2[[#This Row],[MktSec]],Table2[[#Headers],[callable]])</f>
        <v>Y</v>
      </c>
      <c r="H7" s="3" t="str">
        <f>_xll.BDP(Table2[[#This Row],[isin]]&amp;" "&amp;Table2[[#This Row],[MktSec]],Table2[[#Headers],[nxt_call_dt]])</f>
        <v>06/01/2029</v>
      </c>
      <c r="I7" s="3" t="str">
        <f>_xll.BDP(Table2[[#This Row],[isin]]&amp;" "&amp;Table2[[#This Row],[MktSec]],Table2[[#Headers],[final_maturity]])</f>
        <v>06/04/2029</v>
      </c>
    </row>
    <row r="8" spans="1:9" x14ac:dyDescent="0.25">
      <c r="A8" s="2" t="s">
        <v>32</v>
      </c>
      <c r="B8" s="2">
        <f>LEN(Table2[[#This Row],[isin]])</f>
        <v>12</v>
      </c>
      <c r="C8" s="2" t="s">
        <v>24</v>
      </c>
      <c r="D8" s="2" t="s">
        <v>392</v>
      </c>
      <c r="E8" s="2" t="str">
        <f>_xll.BDP(Table2[[#This Row],[isin]]&amp;" "&amp;Table2[[#This Row],[MktSec]],Table2[[#Headers],[short_name]])</f>
        <v>A2A SPA</v>
      </c>
      <c r="F8" s="3" t="str">
        <f t="array" ref="F8">_xll.BDP(Table2[[#This Row],[isin]]&amp;" "&amp;Table2[[#This Row],[MktSec]],Table2[[#Headers],[INDUSTRY_GROUP]])</f>
        <v>Electric</v>
      </c>
      <c r="G8" s="3" t="str">
        <f>_xll.BDP(Table2[[#This Row],[isin]]&amp;" "&amp;Table2[[#This Row],[MktSec]],Table2[[#Headers],[callable]])</f>
        <v>N</v>
      </c>
      <c r="H8" s="3" t="str">
        <f>_xll.BDP(Table2[[#This Row],[isin]]&amp;" "&amp;Table2[[#This Row],[MktSec]],Table2[[#Headers],[nxt_call_dt]])</f>
        <v>#N/A Field Not Applicable</v>
      </c>
      <c r="I8" s="3" t="str">
        <f>_xll.BDP(Table2[[#This Row],[isin]]&amp;" "&amp;Table2[[#This Row],[MktSec]],Table2[[#Headers],[final_maturity]])</f>
        <v>13/01/2022</v>
      </c>
    </row>
    <row r="9" spans="1:9" x14ac:dyDescent="0.25">
      <c r="A9" s="2" t="s">
        <v>33</v>
      </c>
      <c r="B9" s="2">
        <f>LEN(Table2[[#This Row],[isin]])</f>
        <v>12</v>
      </c>
      <c r="C9" s="2" t="s">
        <v>24</v>
      </c>
      <c r="D9" s="2" t="s">
        <v>393</v>
      </c>
      <c r="E9" s="2" t="str">
        <f>_xll.BDP(Table2[[#This Row],[isin]]&amp;" "&amp;Table2[[#This Row],[MktSec]],Table2[[#Headers],[short_name]])</f>
        <v>ALLIANDER</v>
      </c>
      <c r="F9" s="3" t="str">
        <f t="array" ref="F9">_xll.BDP(Table2[[#This Row],[isin]]&amp;" "&amp;Table2[[#This Row],[MktSec]],Table2[[#Headers],[INDUSTRY_GROUP]])</f>
        <v>Electric</v>
      </c>
      <c r="G9" s="3" t="str">
        <f>_xll.BDP(Table2[[#This Row],[isin]]&amp;" "&amp;Table2[[#This Row],[MktSec]],Table2[[#Headers],[callable]])</f>
        <v>Y</v>
      </c>
      <c r="H9" s="3" t="str">
        <f>_xll.BDP(Table2[[#This Row],[isin]]&amp;" "&amp;Table2[[#This Row],[MktSec]],Table2[[#Headers],[nxt_call_dt]])</f>
        <v>24/03/2032</v>
      </c>
      <c r="I9" s="3" t="str">
        <f>_xll.BDP(Table2[[#This Row],[isin]]&amp;" "&amp;Table2[[#This Row],[MktSec]],Table2[[#Headers],[final_maturity]])</f>
        <v>24/06/2032</v>
      </c>
    </row>
    <row r="10" spans="1:9" x14ac:dyDescent="0.25">
      <c r="A10" s="2" t="s">
        <v>34</v>
      </c>
      <c r="B10" s="2">
        <f>LEN(Table2[[#This Row],[isin]])</f>
        <v>12</v>
      </c>
      <c r="C10" s="2" t="s">
        <v>24</v>
      </c>
      <c r="D10" s="2" t="s">
        <v>394</v>
      </c>
      <c r="E10" s="2" t="str">
        <f>_xll.BDP(Table2[[#This Row],[isin]]&amp;" "&amp;Table2[[#This Row],[MktSec]],Table2[[#Headers],[short_name]])</f>
        <v>ASML HOLDING NV</v>
      </c>
      <c r="F10" s="3" t="str">
        <f t="array" ref="F10">_xll.BDP(Table2[[#This Row],[isin]]&amp;" "&amp;Table2[[#This Row],[MktSec]],Table2[[#Headers],[INDUSTRY_GROUP]])</f>
        <v>Semiconductors</v>
      </c>
      <c r="G10" s="3" t="str">
        <f>_xll.BDP(Table2[[#This Row],[isin]]&amp;" "&amp;Table2[[#This Row],[MktSec]],Table2[[#Headers],[callable]])</f>
        <v>Y</v>
      </c>
      <c r="H10" s="3" t="str">
        <f>_xll.BDP(Table2[[#This Row],[isin]]&amp;" "&amp;Table2[[#This Row],[MktSec]],Table2[[#Headers],[nxt_call_dt]])</f>
        <v>25/10/2029</v>
      </c>
      <c r="I10" s="3" t="str">
        <f>_xll.BDP(Table2[[#This Row],[isin]]&amp;" "&amp;Table2[[#This Row],[MktSec]],Table2[[#Headers],[final_maturity]])</f>
        <v>25/02/2030</v>
      </c>
    </row>
    <row r="11" spans="1:9" x14ac:dyDescent="0.25">
      <c r="A11" s="2" t="s">
        <v>35</v>
      </c>
      <c r="B11" s="2">
        <f>LEN(Table2[[#This Row],[isin]])</f>
        <v>12</v>
      </c>
      <c r="C11" s="2" t="s">
        <v>24</v>
      </c>
      <c r="D11" s="2" t="s">
        <v>395</v>
      </c>
      <c r="E11" s="2" t="str">
        <f>_xll.BDP(Table2[[#This Row],[isin]]&amp;" "&amp;Table2[[#This Row],[MktSec]],Table2[[#Headers],[short_name]])</f>
        <v>CNH IND FIN</v>
      </c>
      <c r="F11" s="3" t="str">
        <f t="array" ref="F11">_xll.BDP(Table2[[#This Row],[isin]]&amp;" "&amp;Table2[[#This Row],[MktSec]],Table2[[#Headers],[INDUSTRY_GROUP]])</f>
        <v>Machinery-Diversified</v>
      </c>
      <c r="G11" s="3" t="str">
        <f>_xll.BDP(Table2[[#This Row],[isin]]&amp;" "&amp;Table2[[#This Row],[MktSec]],Table2[[#Headers],[callable]])</f>
        <v>Y</v>
      </c>
      <c r="H11" s="3" t="str">
        <f>_xll.BDP(Table2[[#This Row],[isin]]&amp;" "&amp;Table2[[#This Row],[MktSec]],Table2[[#Headers],[nxt_call_dt]])</f>
        <v>25/12/2026</v>
      </c>
      <c r="I11" s="3" t="str">
        <f>_xll.BDP(Table2[[#This Row],[isin]]&amp;" "&amp;Table2[[#This Row],[MktSec]],Table2[[#Headers],[final_maturity]])</f>
        <v>25/03/2027</v>
      </c>
    </row>
    <row r="12" spans="1:9" x14ac:dyDescent="0.25">
      <c r="A12" s="2" t="s">
        <v>36</v>
      </c>
      <c r="B12" s="2">
        <f>LEN(Table2[[#This Row],[isin]])</f>
        <v>12</v>
      </c>
      <c r="C12" s="2" t="s">
        <v>24</v>
      </c>
      <c r="D12" s="2" t="s">
        <v>396</v>
      </c>
      <c r="E12" s="2" t="str">
        <f>_xll.BDP(Table2[[#This Row],[isin]]&amp;" "&amp;Table2[[#This Row],[MktSec]],Table2[[#Headers],[short_name]])</f>
        <v>CNH IND FIN</v>
      </c>
      <c r="F12" s="3" t="str">
        <f t="array" ref="F12">_xll.BDP(Table2[[#This Row],[isin]]&amp;" "&amp;Table2[[#This Row],[MktSec]],Table2[[#Headers],[INDUSTRY_GROUP]])</f>
        <v>Machinery-Diversified</v>
      </c>
      <c r="G12" s="3" t="str">
        <f>_xll.BDP(Table2[[#This Row],[isin]]&amp;" "&amp;Table2[[#This Row],[MktSec]],Table2[[#Headers],[callable]])</f>
        <v>Y</v>
      </c>
      <c r="H12" s="3" t="str">
        <f>_xll.BDP(Table2[[#This Row],[isin]]&amp;" "&amp;Table2[[#This Row],[MktSec]],Table2[[#Headers],[nxt_call_dt]])</f>
        <v>19/10/2025</v>
      </c>
      <c r="I12" s="3" t="str">
        <f>_xll.BDP(Table2[[#This Row],[isin]]&amp;" "&amp;Table2[[#This Row],[MktSec]],Table2[[#Headers],[final_maturity]])</f>
        <v>19/01/2026</v>
      </c>
    </row>
    <row r="13" spans="1:9" x14ac:dyDescent="0.25">
      <c r="A13" s="2" t="s">
        <v>37</v>
      </c>
      <c r="B13" s="2">
        <f>LEN(Table2[[#This Row],[isin]])</f>
        <v>12</v>
      </c>
      <c r="C13" s="2" t="s">
        <v>24</v>
      </c>
      <c r="D13" s="2" t="s">
        <v>397</v>
      </c>
      <c r="E13" s="2" t="str">
        <f>_xll.BDP(Table2[[#This Row],[isin]]&amp;" "&amp;Table2[[#This Row],[MktSec]],Table2[[#Headers],[short_name]])</f>
        <v>CREDIT SUISSE</v>
      </c>
      <c r="F13" s="3" t="str">
        <f t="array" ref="F13">_xll.BDP(Table2[[#This Row],[isin]]&amp;" "&amp;Table2[[#This Row],[MktSec]],Table2[[#Headers],[INDUSTRY_GROUP]])</f>
        <v>Banks</v>
      </c>
      <c r="G13" s="3" t="str">
        <f>_xll.BDP(Table2[[#This Row],[isin]]&amp;" "&amp;Table2[[#This Row],[MktSec]],Table2[[#Headers],[callable]])</f>
        <v>Y</v>
      </c>
      <c r="H13" s="3" t="str">
        <f>_xll.BDP(Table2[[#This Row],[isin]]&amp;" "&amp;Table2[[#This Row],[MktSec]],Table2[[#Headers],[nxt_call_dt]])</f>
        <v>02/04/2025</v>
      </c>
      <c r="I13" s="3" t="str">
        <f>_xll.BDP(Table2[[#This Row],[isin]]&amp;" "&amp;Table2[[#This Row],[MktSec]],Table2[[#Headers],[final_maturity]])</f>
        <v>02/04/2026</v>
      </c>
    </row>
    <row r="14" spans="1:9" x14ac:dyDescent="0.25">
      <c r="A14" s="2" t="s">
        <v>38</v>
      </c>
      <c r="B14" s="2">
        <f>LEN(Table2[[#This Row],[isin]])</f>
        <v>12</v>
      </c>
      <c r="C14" s="2" t="s">
        <v>24</v>
      </c>
      <c r="D14" s="2" t="s">
        <v>398</v>
      </c>
      <c r="E14" s="2" t="str">
        <f>_xll.BDP(Table2[[#This Row],[isin]]&amp;" "&amp;Table2[[#This Row],[MktSec]],Table2[[#Headers],[short_name]])</f>
        <v>DAIMLER AG</v>
      </c>
      <c r="F14" s="3" t="str">
        <f t="array" ref="F14">_xll.BDP(Table2[[#This Row],[isin]]&amp;" "&amp;Table2[[#This Row],[MktSec]],Table2[[#Headers],[INDUSTRY_GROUP]])</f>
        <v>Auto Manufacturers</v>
      </c>
      <c r="G14" s="3" t="str">
        <f>_xll.BDP(Table2[[#This Row],[isin]]&amp;" "&amp;Table2[[#This Row],[MktSec]],Table2[[#Headers],[callable]])</f>
        <v>N</v>
      </c>
      <c r="H14" s="3" t="str">
        <f>_xll.BDP(Table2[[#This Row],[isin]]&amp;" "&amp;Table2[[#This Row],[MktSec]],Table2[[#Headers],[nxt_call_dt]])</f>
        <v>#N/A Field Not Applicable</v>
      </c>
      <c r="I14" s="3" t="str">
        <f>_xll.BDP(Table2[[#This Row],[isin]]&amp;" "&amp;Table2[[#This Row],[MktSec]],Table2[[#Headers],[final_maturity]])</f>
        <v>08/08/2034</v>
      </c>
    </row>
    <row r="15" spans="1:9" x14ac:dyDescent="0.25">
      <c r="A15" s="2" t="s">
        <v>39</v>
      </c>
      <c r="B15" s="2">
        <f>LEN(Table2[[#This Row],[isin]])</f>
        <v>12</v>
      </c>
      <c r="C15" s="2" t="s">
        <v>24</v>
      </c>
      <c r="D15" s="2" t="s">
        <v>399</v>
      </c>
      <c r="E15" s="2" t="str">
        <f>_xll.BDP(Table2[[#This Row],[isin]]&amp;" "&amp;Table2[[#This Row],[MktSec]],Table2[[#Headers],[short_name]])</f>
        <v>DAIMLER AG</v>
      </c>
      <c r="F15" s="3" t="str">
        <f t="array" ref="F15">_xll.BDP(Table2[[#This Row],[isin]]&amp;" "&amp;Table2[[#This Row],[MktSec]],Table2[[#Headers],[INDUSTRY_GROUP]])</f>
        <v>Auto Manufacturers</v>
      </c>
      <c r="G15" s="3" t="str">
        <f>_xll.BDP(Table2[[#This Row],[isin]]&amp;" "&amp;Table2[[#This Row],[MktSec]],Table2[[#Headers],[callable]])</f>
        <v>N</v>
      </c>
      <c r="H15" s="3" t="str">
        <f>_xll.BDP(Table2[[#This Row],[isin]]&amp;" "&amp;Table2[[#This Row],[MktSec]],Table2[[#Headers],[nxt_call_dt]])</f>
        <v>#N/A Field Not Applicable</v>
      </c>
      <c r="I15" s="3" t="str">
        <f>_xll.BDP(Table2[[#This Row],[isin]]&amp;" "&amp;Table2[[#This Row],[MktSec]],Table2[[#Headers],[final_maturity]])</f>
        <v>11/05/2028</v>
      </c>
    </row>
    <row r="16" spans="1:9" x14ac:dyDescent="0.25">
      <c r="A16" s="2" t="s">
        <v>40</v>
      </c>
      <c r="B16" s="2">
        <f>LEN(Table2[[#This Row],[isin]])</f>
        <v>12</v>
      </c>
      <c r="C16" s="2" t="s">
        <v>24</v>
      </c>
      <c r="D16" s="2" t="s">
        <v>400</v>
      </c>
      <c r="E16" s="2" t="str">
        <f>_xll.BDP(Table2[[#This Row],[isin]]&amp;" "&amp;Table2[[#This Row],[MktSec]],Table2[[#Headers],[short_name]])</f>
        <v>DEUTSCH BAHN FIN</v>
      </c>
      <c r="F16" s="3" t="str">
        <f t="array" ref="F16">_xll.BDP(Table2[[#This Row],[isin]]&amp;" "&amp;Table2[[#This Row],[MktSec]],Table2[[#Headers],[INDUSTRY_GROUP]])</f>
        <v>Transportation</v>
      </c>
      <c r="G16" s="3" t="str">
        <f>_xll.BDP(Table2[[#This Row],[isin]]&amp;" "&amp;Table2[[#This Row],[MktSec]],Table2[[#Headers],[callable]])</f>
        <v>N</v>
      </c>
      <c r="H16" s="3" t="str">
        <f>_xll.BDP(Table2[[#This Row],[isin]]&amp;" "&amp;Table2[[#This Row],[MktSec]],Table2[[#Headers],[nxt_call_dt]])</f>
        <v>#N/A Field Not Applicable</v>
      </c>
      <c r="I16" s="3" t="str">
        <f>_xll.BDP(Table2[[#This Row],[isin]]&amp;" "&amp;Table2[[#This Row],[MktSec]],Table2[[#Headers],[final_maturity]])</f>
        <v>16/04/2040</v>
      </c>
    </row>
    <row r="17" spans="1:9" x14ac:dyDescent="0.25">
      <c r="A17" s="2" t="s">
        <v>41</v>
      </c>
      <c r="B17" s="2">
        <f>LEN(Table2[[#This Row],[isin]])</f>
        <v>12</v>
      </c>
      <c r="C17" s="2" t="s">
        <v>24</v>
      </c>
      <c r="D17" s="2" t="s">
        <v>401</v>
      </c>
      <c r="E17" s="2" t="str">
        <f>_xll.BDP(Table2[[#This Row],[isin]]&amp;" "&amp;Table2[[#This Row],[MktSec]],Table2[[#Headers],[short_name]])</f>
        <v>DEUTSCH BAHN FIN</v>
      </c>
      <c r="F17" s="3" t="str">
        <f t="array" ref="F17">_xll.BDP(Table2[[#This Row],[isin]]&amp;" "&amp;Table2[[#This Row],[MktSec]],Table2[[#Headers],[INDUSTRY_GROUP]])</f>
        <v>Transportation</v>
      </c>
      <c r="G17" s="3" t="str">
        <f>_xll.BDP(Table2[[#This Row],[isin]]&amp;" "&amp;Table2[[#This Row],[MktSec]],Table2[[#Headers],[callable]])</f>
        <v>Y</v>
      </c>
      <c r="H17" s="3" t="str">
        <f>_xll.BDP(Table2[[#This Row],[isin]]&amp;" "&amp;Table2[[#This Row],[MktSec]],Table2[[#Headers],[nxt_call_dt]])</f>
        <v>16/05/2033</v>
      </c>
      <c r="I17" s="3" t="str">
        <f>_xll.BDP(Table2[[#This Row],[isin]]&amp;" "&amp;Table2[[#This Row],[MktSec]],Table2[[#Headers],[final_maturity]])</f>
        <v>16/08/2033</v>
      </c>
    </row>
    <row r="18" spans="1:9" x14ac:dyDescent="0.25">
      <c r="A18" s="2" t="s">
        <v>42</v>
      </c>
      <c r="B18" s="2">
        <f>LEN(Table2[[#This Row],[isin]])</f>
        <v>12</v>
      </c>
      <c r="C18" s="2" t="s">
        <v>732</v>
      </c>
      <c r="D18" s="2" t="s">
        <v>402</v>
      </c>
      <c r="E18" s="2" t="str">
        <f>_xll.BDP(Table2[[#This Row],[isin]]&amp;" "&amp;Table2[[#This Row],[MktSec]],Table2[[#Headers],[short_name]])</f>
        <v>DEUTSCHLAND REP</v>
      </c>
      <c r="F18" s="3" t="str">
        <f t="array" ref="F18">_xll.BDP(Table2[[#This Row],[isin]]&amp;" "&amp;Table2[[#This Row],[MktSec]],Table2[[#Headers],[INDUSTRY_GROUP]])</f>
        <v>Sovereign</v>
      </c>
      <c r="G18" s="3" t="str">
        <f>_xll.BDP(Table2[[#This Row],[isin]]&amp;" "&amp;Table2[[#This Row],[MktSec]],Table2[[#Headers],[callable]])</f>
        <v>N</v>
      </c>
      <c r="H18" s="3" t="str">
        <f>_xll.BDP(Table2[[#This Row],[isin]]&amp;" "&amp;Table2[[#This Row],[MktSec]],Table2[[#Headers],[nxt_call_dt]])</f>
        <v>#N/A Field Not Applicable</v>
      </c>
      <c r="I18" s="3" t="str">
        <f>_xll.BDP(Table2[[#This Row],[isin]]&amp;" "&amp;Table2[[#This Row],[MktSec]],Table2[[#Headers],[final_maturity]])</f>
        <v>15/02/2030</v>
      </c>
    </row>
    <row r="19" spans="1:9" x14ac:dyDescent="0.25">
      <c r="A19" s="2" t="s">
        <v>43</v>
      </c>
      <c r="B19" s="2">
        <f>LEN(Table2[[#This Row],[isin]])</f>
        <v>12</v>
      </c>
      <c r="C19" s="2" t="s">
        <v>24</v>
      </c>
      <c r="D19" s="2" t="s">
        <v>403</v>
      </c>
      <c r="E19" s="2" t="str">
        <f>_xll.BDP(Table2[[#This Row],[isin]]&amp;" "&amp;Table2[[#This Row],[MktSec]],Table2[[#Headers],[short_name]])</f>
        <v>DEUTSCHE TELEKOM</v>
      </c>
      <c r="F19" s="3" t="str">
        <f t="array" ref="F19">_xll.BDP(Table2[[#This Row],[isin]]&amp;" "&amp;Table2[[#This Row],[MktSec]],Table2[[#Headers],[INDUSTRY_GROUP]])</f>
        <v>Telecommunications</v>
      </c>
      <c r="G19" s="3" t="str">
        <f>_xll.BDP(Table2[[#This Row],[isin]]&amp;" "&amp;Table2[[#This Row],[MktSec]],Table2[[#Headers],[callable]])</f>
        <v>N</v>
      </c>
      <c r="H19" s="3" t="str">
        <f>_xll.BDP(Table2[[#This Row],[isin]]&amp;" "&amp;Table2[[#This Row],[MktSec]],Table2[[#Headers],[nxt_call_dt]])</f>
        <v>#N/A Field Not Applicable</v>
      </c>
      <c r="I19" s="3" t="str">
        <f>_xll.BDP(Table2[[#This Row],[isin]]&amp;" "&amp;Table2[[#This Row],[MktSec]],Table2[[#Headers],[final_maturity]])</f>
        <v>09/12/2049</v>
      </c>
    </row>
    <row r="20" spans="1:9" x14ac:dyDescent="0.25">
      <c r="A20" s="2" t="s">
        <v>44</v>
      </c>
      <c r="B20" s="2">
        <f>LEN(Table2[[#This Row],[isin]])</f>
        <v>4</v>
      </c>
      <c r="C20" s="2" t="s">
        <v>733</v>
      </c>
      <c r="D20" s="2" t="s">
        <v>404</v>
      </c>
      <c r="E20" s="2" t="str">
        <f>_xll.BDP(Table2[[#This Row],[isin]]&amp;" "&amp;Table2[[#This Row],[MktSec]],Table2[[#Headers],[short_name]])</f>
        <v>EURO-SCHATZ FUT   Jun20</v>
      </c>
      <c r="F20" s="3" t="str">
        <f t="array" ref="F20">_xll.BDP(Table2[[#This Row],[isin]]&amp;" "&amp;Table2[[#This Row],[MktSec]],Table2[[#Headers],[INDUSTRY_GROUP]])</f>
        <v>#N/A Field Not Applicable</v>
      </c>
      <c r="G20" s="3" t="str">
        <f>_xll.BDP(Table2[[#This Row],[isin]]&amp;" "&amp;Table2[[#This Row],[MktSec]],Table2[[#Headers],[callable]])</f>
        <v>#N/A Field Not Applicable</v>
      </c>
      <c r="H20" s="3" t="str">
        <f>_xll.BDP(Table2[[#This Row],[isin]]&amp;" "&amp;Table2[[#This Row],[MktSec]],Table2[[#Headers],[nxt_call_dt]])</f>
        <v>#N/A Field Not Applicable</v>
      </c>
      <c r="I20" s="3" t="str">
        <f>_xll.BDP(Table2[[#This Row],[isin]]&amp;" "&amp;Table2[[#This Row],[MktSec]],Table2[[#Headers],[final_maturity]])</f>
        <v>#N/A Field Not Applicable</v>
      </c>
    </row>
    <row r="21" spans="1:9" x14ac:dyDescent="0.25">
      <c r="A21" s="2" t="s">
        <v>45</v>
      </c>
      <c r="B21" s="2">
        <f>LEN(Table2[[#This Row],[isin]])</f>
        <v>12</v>
      </c>
      <c r="C21" s="2" t="s">
        <v>24</v>
      </c>
      <c r="D21" s="2" t="s">
        <v>405</v>
      </c>
      <c r="E21" s="2" t="str">
        <f>_xll.BDP(Table2[[#This Row],[isin]]&amp;" "&amp;Table2[[#This Row],[MktSec]],Table2[[#Headers],[short_name]])</f>
        <v>ELEC DE FRANCE</v>
      </c>
      <c r="F21" s="3" t="str">
        <f t="array" ref="F21">_xll.BDP(Table2[[#This Row],[isin]]&amp;" "&amp;Table2[[#This Row],[MktSec]],Table2[[#Headers],[INDUSTRY_GROUP]])</f>
        <v>Electric</v>
      </c>
      <c r="G21" s="3" t="str">
        <f>_xll.BDP(Table2[[#This Row],[isin]]&amp;" "&amp;Table2[[#This Row],[MktSec]],Table2[[#Headers],[callable]])</f>
        <v>Y</v>
      </c>
      <c r="H21" s="3" t="str">
        <f>_xll.BDP(Table2[[#This Row],[isin]]&amp;" "&amp;Table2[[#This Row],[MktSec]],Table2[[#Headers],[nxt_call_dt]])</f>
        <v>13/07/2026</v>
      </c>
      <c r="I21" s="3" t="str">
        <f>_xll.BDP(Table2[[#This Row],[isin]]&amp;" "&amp;Table2[[#This Row],[MktSec]],Table2[[#Headers],[final_maturity]])</f>
        <v>13/10/2026</v>
      </c>
    </row>
    <row r="22" spans="1:9" x14ac:dyDescent="0.25">
      <c r="A22" s="2" t="s">
        <v>46</v>
      </c>
      <c r="B22" s="2">
        <f>LEN(Table2[[#This Row],[isin]])</f>
        <v>12</v>
      </c>
      <c r="C22" s="2" t="s">
        <v>24</v>
      </c>
      <c r="D22" s="2" t="s">
        <v>406</v>
      </c>
      <c r="E22" s="2" t="str">
        <f>_xll.BDP(Table2[[#This Row],[isin]]&amp;" "&amp;Table2[[#This Row],[MktSec]],Table2[[#Headers],[short_name]])</f>
        <v>ELEC DE FRANCE</v>
      </c>
      <c r="F22" s="3" t="str">
        <f t="array" ref="F22">_xll.BDP(Table2[[#This Row],[isin]]&amp;" "&amp;Table2[[#This Row],[MktSec]],Table2[[#Headers],[INDUSTRY_GROUP]])</f>
        <v>Electric</v>
      </c>
      <c r="G22" s="3" t="str">
        <f>_xll.BDP(Table2[[#This Row],[isin]]&amp;" "&amp;Table2[[#This Row],[MktSec]],Table2[[#Headers],[callable]])</f>
        <v>N</v>
      </c>
      <c r="H22" s="3" t="str">
        <f>_xll.BDP(Table2[[#This Row],[isin]]&amp;" "&amp;Table2[[#This Row],[MktSec]],Table2[[#Headers],[nxt_call_dt]])</f>
        <v>#N/A Field Not Applicable</v>
      </c>
      <c r="I22" s="3" t="str">
        <f>_xll.BDP(Table2[[#This Row],[isin]]&amp;" "&amp;Table2[[#This Row],[MktSec]],Table2[[#Headers],[final_maturity]])</f>
        <v>12/11/2040</v>
      </c>
    </row>
    <row r="23" spans="1:9" x14ac:dyDescent="0.25">
      <c r="A23" s="2" t="s">
        <v>47</v>
      </c>
      <c r="B23" s="2">
        <f>LEN(Table2[[#This Row],[isin]])</f>
        <v>12</v>
      </c>
      <c r="C23" s="2" t="s">
        <v>24</v>
      </c>
      <c r="D23" s="2" t="s">
        <v>407</v>
      </c>
      <c r="E23" s="2" t="str">
        <f>_xll.BDP(Table2[[#This Row],[isin]]&amp;" "&amp;Table2[[#This Row],[MktSec]],Table2[[#Headers],[short_name]])</f>
        <v>ELEC DE FRANCE</v>
      </c>
      <c r="F23" s="3" t="str">
        <f t="array" ref="F23">_xll.BDP(Table2[[#This Row],[isin]]&amp;" "&amp;Table2[[#This Row],[MktSec]],Table2[[#Headers],[INDUSTRY_GROUP]])</f>
        <v>Electric</v>
      </c>
      <c r="G23" s="3" t="str">
        <f>_xll.BDP(Table2[[#This Row],[isin]]&amp;" "&amp;Table2[[#This Row],[MktSec]],Table2[[#Headers],[callable]])</f>
        <v>N</v>
      </c>
      <c r="H23" s="3" t="str">
        <f>_xll.BDP(Table2[[#This Row],[isin]]&amp;" "&amp;Table2[[#This Row],[MktSec]],Table2[[#Headers],[nxt_call_dt]])</f>
        <v>#N/A Field Not Applicable</v>
      </c>
      <c r="I23" s="3" t="str">
        <f>_xll.BDP(Table2[[#This Row],[isin]]&amp;" "&amp;Table2[[#This Row],[MktSec]],Table2[[#Headers],[final_maturity]])</f>
        <v>04/12/2069</v>
      </c>
    </row>
    <row r="24" spans="1:9" x14ac:dyDescent="0.25">
      <c r="A24" s="2" t="s">
        <v>48</v>
      </c>
      <c r="B24" s="2">
        <f>LEN(Table2[[#This Row],[isin]])</f>
        <v>12</v>
      </c>
      <c r="C24" s="2" t="s">
        <v>24</v>
      </c>
      <c r="D24" s="2" t="s">
        <v>408</v>
      </c>
      <c r="E24" s="2" t="str">
        <f>_xll.BDP(Table2[[#This Row],[isin]]&amp;" "&amp;Table2[[#This Row],[MktSec]],Table2[[#Headers],[short_name]])</f>
        <v>ELEC DE FRANCE</v>
      </c>
      <c r="F24" s="3" t="str">
        <f t="array" ref="F24">_xll.BDP(Table2[[#This Row],[isin]]&amp;" "&amp;Table2[[#This Row],[MktSec]],Table2[[#Headers],[INDUSTRY_GROUP]])</f>
        <v>Electric</v>
      </c>
      <c r="G24" s="3" t="str">
        <f>_xll.BDP(Table2[[#This Row],[isin]]&amp;" "&amp;Table2[[#This Row],[MktSec]],Table2[[#Headers],[callable]])</f>
        <v>N</v>
      </c>
      <c r="H24" s="3" t="str">
        <f>_xll.BDP(Table2[[#This Row],[isin]]&amp;" "&amp;Table2[[#This Row],[MktSec]],Table2[[#Headers],[nxt_call_dt]])</f>
        <v>#N/A Field Not Applicable</v>
      </c>
      <c r="I24" s="3" t="str">
        <f>_xll.BDP(Table2[[#This Row],[isin]]&amp;" "&amp;Table2[[#This Row],[MktSec]],Table2[[#Headers],[final_maturity]])</f>
        <v>26/04/2030</v>
      </c>
    </row>
    <row r="25" spans="1:9" x14ac:dyDescent="0.25">
      <c r="A25" s="2" t="s">
        <v>49</v>
      </c>
      <c r="B25" s="2">
        <f>LEN(Table2[[#This Row],[isin]])</f>
        <v>12</v>
      </c>
      <c r="C25" s="2" t="s">
        <v>24</v>
      </c>
      <c r="D25" s="2" t="s">
        <v>409</v>
      </c>
      <c r="E25" s="2" t="str">
        <f>_xll.BDP(Table2[[#This Row],[isin]]&amp;" "&amp;Table2[[#This Row],[MktSec]],Table2[[#Headers],[short_name]])</f>
        <v>EDP FINANCE BV</v>
      </c>
      <c r="F25" s="3" t="str">
        <f t="array" ref="F25">_xll.BDP(Table2[[#This Row],[isin]]&amp;" "&amp;Table2[[#This Row],[MktSec]],Table2[[#Headers],[INDUSTRY_GROUP]])</f>
        <v>Electric</v>
      </c>
      <c r="G25" s="3" t="str">
        <f>_xll.BDP(Table2[[#This Row],[isin]]&amp;" "&amp;Table2[[#This Row],[MktSec]],Table2[[#Headers],[callable]])</f>
        <v>N</v>
      </c>
      <c r="H25" s="3" t="str">
        <f>_xll.BDP(Table2[[#This Row],[isin]]&amp;" "&amp;Table2[[#This Row],[MktSec]],Table2[[#Headers],[nxt_call_dt]])</f>
        <v>#N/A Field Not Applicable</v>
      </c>
      <c r="I25" s="3" t="str">
        <f>_xll.BDP(Table2[[#This Row],[isin]]&amp;" "&amp;Table2[[#This Row],[MktSec]],Table2[[#Headers],[final_maturity]])</f>
        <v>22/04/2025</v>
      </c>
    </row>
    <row r="26" spans="1:9" x14ac:dyDescent="0.25">
      <c r="A26" s="2" t="s">
        <v>50</v>
      </c>
      <c r="B26" s="2">
        <f>LEN(Table2[[#This Row],[isin]])</f>
        <v>12</v>
      </c>
      <c r="C26" s="2" t="s">
        <v>24</v>
      </c>
      <c r="D26" s="2" t="s">
        <v>410</v>
      </c>
      <c r="E26" s="2" t="str">
        <f>_xll.BDP(Table2[[#This Row],[isin]]&amp;" "&amp;Table2[[#This Row],[MktSec]],Table2[[#Headers],[short_name]])</f>
        <v>ENEL FIN INTL NV</v>
      </c>
      <c r="F26" s="3" t="str">
        <f t="array" ref="F26">_xll.BDP(Table2[[#This Row],[isin]]&amp;" "&amp;Table2[[#This Row],[MktSec]],Table2[[#Headers],[INDUSTRY_GROUP]])</f>
        <v>Electric</v>
      </c>
      <c r="G26" s="3" t="str">
        <f>_xll.BDP(Table2[[#This Row],[isin]]&amp;" "&amp;Table2[[#This Row],[MktSec]],Table2[[#Headers],[callable]])</f>
        <v>Y</v>
      </c>
      <c r="H26" s="3" t="str">
        <f>_xll.BDP(Table2[[#This Row],[isin]]&amp;" "&amp;Table2[[#This Row],[MktSec]],Table2[[#Headers],[nxt_call_dt]])</f>
        <v>17/03/2027</v>
      </c>
      <c r="I26" s="3" t="str">
        <f>_xll.BDP(Table2[[#This Row],[isin]]&amp;" "&amp;Table2[[#This Row],[MktSec]],Table2[[#Headers],[final_maturity]])</f>
        <v>17/06/2027</v>
      </c>
    </row>
    <row r="27" spans="1:9" x14ac:dyDescent="0.25">
      <c r="A27" s="2" t="s">
        <v>51</v>
      </c>
      <c r="B27" s="2">
        <f>LEN(Table2[[#This Row],[isin]])</f>
        <v>12</v>
      </c>
      <c r="C27" s="2" t="s">
        <v>24</v>
      </c>
      <c r="D27" s="2" t="s">
        <v>411</v>
      </c>
      <c r="E27" s="2" t="str">
        <f>_xll.BDP(Table2[[#This Row],[isin]]&amp;" "&amp;Table2[[#This Row],[MktSec]],Table2[[#Headers],[short_name]])</f>
        <v>ENEL FIN INTL NV</v>
      </c>
      <c r="F27" s="3" t="str">
        <f t="array" ref="F27">_xll.BDP(Table2[[#This Row],[isin]]&amp;" "&amp;Table2[[#This Row],[MktSec]],Table2[[#Headers],[INDUSTRY_GROUP]])</f>
        <v>Electric</v>
      </c>
      <c r="G27" s="3" t="str">
        <f>_xll.BDP(Table2[[#This Row],[isin]]&amp;" "&amp;Table2[[#This Row],[MktSec]],Table2[[#Headers],[callable]])</f>
        <v>N</v>
      </c>
      <c r="H27" s="3" t="str">
        <f>_xll.BDP(Table2[[#This Row],[isin]]&amp;" "&amp;Table2[[#This Row],[MktSec]],Table2[[#Headers],[nxt_call_dt]])</f>
        <v>#N/A Field Not Applicable</v>
      </c>
      <c r="I27" s="3" t="str">
        <f>_xll.BDP(Table2[[#This Row],[isin]]&amp;" "&amp;Table2[[#This Row],[MktSec]],Table2[[#Headers],[final_maturity]])</f>
        <v>14/09/2022</v>
      </c>
    </row>
    <row r="28" spans="1:9" x14ac:dyDescent="0.25">
      <c r="A28" s="2" t="s">
        <v>52</v>
      </c>
      <c r="B28" s="2">
        <f>LEN(Table2[[#This Row],[isin]])</f>
        <v>12</v>
      </c>
      <c r="C28" s="2" t="s">
        <v>24</v>
      </c>
      <c r="D28" s="2" t="s">
        <v>412</v>
      </c>
      <c r="E28" s="2" t="str">
        <f>_xll.BDP(Table2[[#This Row],[isin]]&amp;" "&amp;Table2[[#This Row],[MktSec]],Table2[[#Headers],[short_name]])</f>
        <v>ENGIE</v>
      </c>
      <c r="F28" s="3" t="str">
        <f t="array" ref="F28">_xll.BDP(Table2[[#This Row],[isin]]&amp;" "&amp;Table2[[#This Row],[MktSec]],Table2[[#Headers],[INDUSTRY_GROUP]])</f>
        <v>Electric</v>
      </c>
      <c r="G28" s="3" t="str">
        <f>_xll.BDP(Table2[[#This Row],[isin]]&amp;" "&amp;Table2[[#This Row],[MktSec]],Table2[[#Headers],[callable]])</f>
        <v>Y</v>
      </c>
      <c r="H28" s="3" t="str">
        <f>_xll.BDP(Table2[[#This Row],[isin]]&amp;" "&amp;Table2[[#This Row],[MktSec]],Table2[[#Headers],[nxt_call_dt]])</f>
        <v>24/07/2030</v>
      </c>
      <c r="I28" s="3" t="str">
        <f>_xll.BDP(Table2[[#This Row],[isin]]&amp;" "&amp;Table2[[#This Row],[MktSec]],Table2[[#Headers],[final_maturity]])</f>
        <v>24/10/2030</v>
      </c>
    </row>
    <row r="29" spans="1:9" x14ac:dyDescent="0.25">
      <c r="A29" s="2" t="s">
        <v>53</v>
      </c>
      <c r="B29" s="2">
        <f>LEN(Table2[[#This Row],[isin]])</f>
        <v>12</v>
      </c>
      <c r="C29" s="2" t="s">
        <v>24</v>
      </c>
      <c r="D29" s="2" t="s">
        <v>413</v>
      </c>
      <c r="E29" s="2" t="str">
        <f>_xll.BDP(Table2[[#This Row],[isin]]&amp;" "&amp;Table2[[#This Row],[MktSec]],Table2[[#Headers],[short_name]])</f>
        <v>ENGIE</v>
      </c>
      <c r="F29" s="3" t="str">
        <f t="array" ref="F29">_xll.BDP(Table2[[#This Row],[isin]]&amp;" "&amp;Table2[[#This Row],[MktSec]],Table2[[#Headers],[INDUSTRY_GROUP]])</f>
        <v>Electric</v>
      </c>
      <c r="G29" s="3" t="str">
        <f>_xll.BDP(Table2[[#This Row],[isin]]&amp;" "&amp;Table2[[#This Row],[MktSec]],Table2[[#Headers],[callable]])</f>
        <v>Y</v>
      </c>
      <c r="H29" s="3" t="str">
        <f>_xll.BDP(Table2[[#This Row],[isin]]&amp;" "&amp;Table2[[#This Row],[MktSec]],Table2[[#Headers],[nxt_call_dt]])</f>
        <v>19/06/2025</v>
      </c>
      <c r="I29" s="3" t="str">
        <f>_xll.BDP(Table2[[#This Row],[isin]]&amp;" "&amp;Table2[[#This Row],[MktSec]],Table2[[#Headers],[final_maturity]])</f>
        <v>19/09/2025</v>
      </c>
    </row>
    <row r="30" spans="1:9" x14ac:dyDescent="0.25">
      <c r="A30" s="2" t="s">
        <v>54</v>
      </c>
      <c r="B30" s="2">
        <f>LEN(Table2[[#This Row],[isin]])</f>
        <v>12</v>
      </c>
      <c r="C30" s="2" t="s">
        <v>24</v>
      </c>
      <c r="D30" s="2" t="s">
        <v>414</v>
      </c>
      <c r="E30" s="2" t="str">
        <f>_xll.BDP(Table2[[#This Row],[isin]]&amp;" "&amp;Table2[[#This Row],[MktSec]],Table2[[#Headers],[short_name]])</f>
        <v>ENGIE</v>
      </c>
      <c r="F30" s="3" t="str">
        <f t="array" ref="F30">_xll.BDP(Table2[[#This Row],[isin]]&amp;" "&amp;Table2[[#This Row],[MktSec]],Table2[[#Headers],[INDUSTRY_GROUP]])</f>
        <v>Electric</v>
      </c>
      <c r="G30" s="3" t="str">
        <f>_xll.BDP(Table2[[#This Row],[isin]]&amp;" "&amp;Table2[[#This Row],[MktSec]],Table2[[#Headers],[callable]])</f>
        <v>Y</v>
      </c>
      <c r="H30" s="3" t="str">
        <f>_xll.BDP(Table2[[#This Row],[isin]]&amp;" "&amp;Table2[[#This Row],[MktSec]],Table2[[#Headers],[nxt_call_dt]])</f>
        <v>24/07/2041</v>
      </c>
      <c r="I30" s="3" t="str">
        <f>_xll.BDP(Table2[[#This Row],[isin]]&amp;" "&amp;Table2[[#This Row],[MktSec]],Table2[[#Headers],[final_maturity]])</f>
        <v>24/10/2041</v>
      </c>
    </row>
    <row r="31" spans="1:9" x14ac:dyDescent="0.25">
      <c r="A31" s="2" t="s">
        <v>55</v>
      </c>
      <c r="B31" s="2">
        <f>LEN(Table2[[#This Row],[isin]])</f>
        <v>12</v>
      </c>
      <c r="C31" s="2" t="s">
        <v>24</v>
      </c>
      <c r="D31" s="2" t="s">
        <v>415</v>
      </c>
      <c r="E31" s="2" t="str">
        <f>_xll.BDP(Table2[[#This Row],[isin]]&amp;" "&amp;Table2[[#This Row],[MktSec]],Table2[[#Headers],[short_name]])</f>
        <v>ENGIE</v>
      </c>
      <c r="F31" s="3" t="str">
        <f t="array" ref="F31">_xll.BDP(Table2[[#This Row],[isin]]&amp;" "&amp;Table2[[#This Row],[MktSec]],Table2[[#Headers],[INDUSTRY_GROUP]])</f>
        <v>Electric</v>
      </c>
      <c r="G31" s="3" t="str">
        <f>_xll.BDP(Table2[[#This Row],[isin]]&amp;" "&amp;Table2[[#This Row],[MktSec]],Table2[[#Headers],[callable]])</f>
        <v>Y</v>
      </c>
      <c r="H31" s="3" t="str">
        <f>_xll.BDP(Table2[[#This Row],[isin]]&amp;" "&amp;Table2[[#This Row],[MktSec]],Table2[[#Headers],[nxt_call_dt]])</f>
        <v>21/03/2039</v>
      </c>
      <c r="I31" s="3" t="str">
        <f>_xll.BDP(Table2[[#This Row],[isin]]&amp;" "&amp;Table2[[#This Row],[MktSec]],Table2[[#Headers],[final_maturity]])</f>
        <v>21/06/2039</v>
      </c>
    </row>
    <row r="32" spans="1:9" x14ac:dyDescent="0.25">
      <c r="A32" s="2" t="s">
        <v>56</v>
      </c>
      <c r="B32" s="2">
        <f>LEN(Table2[[#This Row],[isin]])</f>
        <v>12</v>
      </c>
      <c r="C32" s="2" t="s">
        <v>24</v>
      </c>
      <c r="D32" s="2" t="s">
        <v>416</v>
      </c>
      <c r="E32" s="2" t="str">
        <f>_xll.BDP(Table2[[#This Row],[isin]]&amp;" "&amp;Table2[[#This Row],[MktSec]],Table2[[#Headers],[short_name]])</f>
        <v>ENGIE</v>
      </c>
      <c r="F32" s="3" t="str">
        <f t="array" ref="F32">_xll.BDP(Table2[[#This Row],[isin]]&amp;" "&amp;Table2[[#This Row],[MktSec]],Table2[[#Headers],[INDUSTRY_GROUP]])</f>
        <v>Electric</v>
      </c>
      <c r="G32" s="3" t="str">
        <f>_xll.BDP(Table2[[#This Row],[isin]]&amp;" "&amp;Table2[[#This Row],[MktSec]],Table2[[#Headers],[callable]])</f>
        <v>Y</v>
      </c>
      <c r="H32" s="3" t="str">
        <f>_xll.BDP(Table2[[#This Row],[isin]]&amp;" "&amp;Table2[[#This Row],[MktSec]],Table2[[#Headers],[nxt_call_dt]])</f>
        <v>22/03/2028</v>
      </c>
      <c r="I32" s="3" t="str">
        <f>_xll.BDP(Table2[[#This Row],[isin]]&amp;" "&amp;Table2[[#This Row],[MktSec]],Table2[[#Headers],[final_maturity]])</f>
        <v>22/06/2028</v>
      </c>
    </row>
    <row r="33" spans="1:9" x14ac:dyDescent="0.25">
      <c r="A33" s="2" t="s">
        <v>57</v>
      </c>
      <c r="B33" s="2">
        <f>LEN(Table2[[#This Row],[isin]])</f>
        <v>12</v>
      </c>
      <c r="C33" s="2" t="s">
        <v>24</v>
      </c>
      <c r="D33" s="2" t="s">
        <v>417</v>
      </c>
      <c r="E33" s="2" t="str">
        <f>_xll.BDP(Table2[[#This Row],[isin]]&amp;" "&amp;Table2[[#This Row],[MktSec]],Table2[[#Headers],[short_name]])</f>
        <v>ENGIE</v>
      </c>
      <c r="F33" s="3" t="str">
        <f t="array" ref="F33">_xll.BDP(Table2[[#This Row],[isin]]&amp;" "&amp;Table2[[#This Row],[MktSec]],Table2[[#Headers],[INDUSTRY_GROUP]])</f>
        <v>Electric</v>
      </c>
      <c r="G33" s="3" t="str">
        <f>_xll.BDP(Table2[[#This Row],[isin]]&amp;" "&amp;Table2[[#This Row],[MktSec]],Table2[[#Headers],[callable]])</f>
        <v>Y</v>
      </c>
      <c r="H33" s="3" t="str">
        <f>_xll.BDP(Table2[[#This Row],[isin]]&amp;" "&amp;Table2[[#This Row],[MktSec]],Table2[[#Headers],[nxt_call_dt]])</f>
        <v>28/06/2037</v>
      </c>
      <c r="I33" s="3" t="str">
        <f>_xll.BDP(Table2[[#This Row],[isin]]&amp;" "&amp;Table2[[#This Row],[MktSec]],Table2[[#Headers],[final_maturity]])</f>
        <v>28/09/2037</v>
      </c>
    </row>
    <row r="34" spans="1:9" x14ac:dyDescent="0.25">
      <c r="A34" s="2" t="s">
        <v>58</v>
      </c>
      <c r="B34" s="2">
        <f>LEN(Table2[[#This Row],[isin]])</f>
        <v>12</v>
      </c>
      <c r="C34" s="2" t="s">
        <v>24</v>
      </c>
      <c r="D34" s="2" t="s">
        <v>418</v>
      </c>
      <c r="E34" s="2" t="str">
        <f>_xll.BDP(Table2[[#This Row],[isin]]&amp;" "&amp;Table2[[#This Row],[MktSec]],Table2[[#Headers],[short_name]])</f>
        <v>ENGIE</v>
      </c>
      <c r="F34" s="3" t="str">
        <f t="array" ref="F34">_xll.BDP(Table2[[#This Row],[isin]]&amp;" "&amp;Table2[[#This Row],[MktSec]],Table2[[#Headers],[INDUSTRY_GROUP]])</f>
        <v>Electric</v>
      </c>
      <c r="G34" s="3" t="str">
        <f>_xll.BDP(Table2[[#This Row],[isin]]&amp;" "&amp;Table2[[#This Row],[MktSec]],Table2[[#Headers],[callable]])</f>
        <v>Y</v>
      </c>
      <c r="H34" s="3" t="str">
        <f>_xll.BDP(Table2[[#This Row],[isin]]&amp;" "&amp;Table2[[#This Row],[MktSec]],Table2[[#Headers],[nxt_call_dt]])</f>
        <v>30/12/2031</v>
      </c>
      <c r="I34" s="3" t="str">
        <f>_xll.BDP(Table2[[#This Row],[isin]]&amp;" "&amp;Table2[[#This Row],[MktSec]],Table2[[#Headers],[final_maturity]])</f>
        <v>30/03/2032</v>
      </c>
    </row>
    <row r="35" spans="1:9" x14ac:dyDescent="0.25">
      <c r="A35" s="2" t="s">
        <v>59</v>
      </c>
      <c r="B35" s="2">
        <f>LEN(Table2[[#This Row],[isin]])</f>
        <v>12</v>
      </c>
      <c r="C35" s="2" t="s">
        <v>24</v>
      </c>
      <c r="D35" s="2" t="s">
        <v>419</v>
      </c>
      <c r="E35" s="2" t="str">
        <f>_xll.BDP(Table2[[#This Row],[isin]]&amp;" "&amp;Table2[[#This Row],[MktSec]],Table2[[#Headers],[short_name]])</f>
        <v>ENI SPA</v>
      </c>
      <c r="F35" s="3" t="str">
        <f t="array" ref="F35">_xll.BDP(Table2[[#This Row],[isin]]&amp;" "&amp;Table2[[#This Row],[MktSec]],Table2[[#Headers],[INDUSTRY_GROUP]])</f>
        <v>Oil&amp;Gas</v>
      </c>
      <c r="G35" s="3" t="str">
        <f>_xll.BDP(Table2[[#This Row],[isin]]&amp;" "&amp;Table2[[#This Row],[MktSec]],Table2[[#Headers],[callable]])</f>
        <v>N</v>
      </c>
      <c r="H35" s="3" t="str">
        <f>_xll.BDP(Table2[[#This Row],[isin]]&amp;" "&amp;Table2[[#This Row],[MktSec]],Table2[[#Headers],[nxt_call_dt]])</f>
        <v>#N/A Field Not Applicable</v>
      </c>
      <c r="I35" s="3" t="str">
        <f>_xll.BDP(Table2[[#This Row],[isin]]&amp;" "&amp;Table2[[#This Row],[MktSec]],Table2[[#Headers],[final_maturity]])</f>
        <v>23/01/2030</v>
      </c>
    </row>
    <row r="36" spans="1:9" x14ac:dyDescent="0.25">
      <c r="A36" s="2" t="s">
        <v>60</v>
      </c>
      <c r="B36" s="2">
        <f>LEN(Table2[[#This Row],[isin]])</f>
        <v>12</v>
      </c>
      <c r="C36" s="2" t="s">
        <v>24</v>
      </c>
      <c r="D36" s="2" t="s">
        <v>420</v>
      </c>
      <c r="E36" s="2" t="str">
        <f>_xll.BDP(Table2[[#This Row],[isin]]&amp;" "&amp;Table2[[#This Row],[MktSec]],Table2[[#Headers],[short_name]])</f>
        <v>ENI SPA</v>
      </c>
      <c r="F36" s="3" t="str">
        <f t="array" ref="F36">_xll.BDP(Table2[[#This Row],[isin]]&amp;" "&amp;Table2[[#This Row],[MktSec]],Table2[[#Headers],[INDUSTRY_GROUP]])</f>
        <v>Oil&amp;Gas</v>
      </c>
      <c r="G36" s="3" t="str">
        <f>_xll.BDP(Table2[[#This Row],[isin]]&amp;" "&amp;Table2[[#This Row],[MktSec]],Table2[[#Headers],[callable]])</f>
        <v>N</v>
      </c>
      <c r="H36" s="3" t="str">
        <f>_xll.BDP(Table2[[#This Row],[isin]]&amp;" "&amp;Table2[[#This Row],[MktSec]],Table2[[#Headers],[nxt_call_dt]])</f>
        <v>#N/A Field Not Applicable</v>
      </c>
      <c r="I36" s="3" t="str">
        <f>_xll.BDP(Table2[[#This Row],[isin]]&amp;" "&amp;Table2[[#This Row],[MktSec]],Table2[[#Headers],[final_maturity]])</f>
        <v>17/05/2028</v>
      </c>
    </row>
    <row r="37" spans="1:9" x14ac:dyDescent="0.25">
      <c r="A37" s="2" t="s">
        <v>61</v>
      </c>
      <c r="B37" s="2">
        <f>LEN(Table2[[#This Row],[isin]])</f>
        <v>12</v>
      </c>
      <c r="C37" s="2" t="s">
        <v>24</v>
      </c>
      <c r="D37" s="2" t="s">
        <v>421</v>
      </c>
      <c r="E37" s="2" t="str">
        <f>_xll.BDP(Table2[[#This Row],[isin]]&amp;" "&amp;Table2[[#This Row],[MktSec]],Table2[[#Headers],[short_name]])</f>
        <v>LA POSTE SA</v>
      </c>
      <c r="F37" s="3" t="str">
        <f t="array" ref="F37">_xll.BDP(Table2[[#This Row],[isin]]&amp;" "&amp;Table2[[#This Row],[MktSec]],Table2[[#Headers],[INDUSTRY_GROUP]])</f>
        <v>Transportation</v>
      </c>
      <c r="G37" s="3" t="str">
        <f>_xll.BDP(Table2[[#This Row],[isin]]&amp;" "&amp;Table2[[#This Row],[MktSec]],Table2[[#Headers],[callable]])</f>
        <v>N</v>
      </c>
      <c r="H37" s="3" t="str">
        <f>_xll.BDP(Table2[[#This Row],[isin]]&amp;" "&amp;Table2[[#This Row],[MktSec]],Table2[[#Headers],[nxt_call_dt]])</f>
        <v>#N/A Field Not Applicable</v>
      </c>
      <c r="I37" s="3" t="str">
        <f>_xll.BDP(Table2[[#This Row],[isin]]&amp;" "&amp;Table2[[#This Row],[MktSec]],Table2[[#Headers],[final_maturity]])</f>
        <v>26/11/2024</v>
      </c>
    </row>
    <row r="38" spans="1:9" x14ac:dyDescent="0.25">
      <c r="A38" s="2" t="s">
        <v>62</v>
      </c>
      <c r="B38" s="2">
        <f>LEN(Table2[[#This Row],[isin]])</f>
        <v>12</v>
      </c>
      <c r="C38" s="2" t="s">
        <v>24</v>
      </c>
      <c r="D38" s="2" t="s">
        <v>422</v>
      </c>
      <c r="E38" s="2" t="str">
        <f>_xll.BDP(Table2[[#This Row],[isin]]&amp;" "&amp;Table2[[#This Row],[MktSec]],Table2[[#Headers],[short_name]])</f>
        <v>FORTUM OYJ</v>
      </c>
      <c r="F38" s="3" t="str">
        <f t="array" ref="F38">_xll.BDP(Table2[[#This Row],[isin]]&amp;" "&amp;Table2[[#This Row],[MktSec]],Table2[[#Headers],[INDUSTRY_GROUP]])</f>
        <v>Electric</v>
      </c>
      <c r="G38" s="3" t="str">
        <f>_xll.BDP(Table2[[#This Row],[isin]]&amp;" "&amp;Table2[[#This Row],[MktSec]],Table2[[#Headers],[callable]])</f>
        <v>Y</v>
      </c>
      <c r="H38" s="3" t="str">
        <f>_xll.BDP(Table2[[#This Row],[isin]]&amp;" "&amp;Table2[[#This Row],[MktSec]],Table2[[#Headers],[nxt_call_dt]])</f>
        <v>27/01/2023</v>
      </c>
      <c r="I38" s="3" t="str">
        <f>_xll.BDP(Table2[[#This Row],[isin]]&amp;" "&amp;Table2[[#This Row],[MktSec]],Table2[[#Headers],[final_maturity]])</f>
        <v>27/02/2023</v>
      </c>
    </row>
    <row r="39" spans="1:9" x14ac:dyDescent="0.25">
      <c r="A39" s="2" t="s">
        <v>63</v>
      </c>
      <c r="B39" s="2">
        <f>LEN(Table2[[#This Row],[isin]])</f>
        <v>12</v>
      </c>
      <c r="C39" s="2" t="s">
        <v>24</v>
      </c>
      <c r="D39" s="2" t="s">
        <v>423</v>
      </c>
      <c r="E39" s="2" t="str">
        <f>_xll.BDP(Table2[[#This Row],[isin]]&amp;" "&amp;Table2[[#This Row],[MktSec]],Table2[[#Headers],[short_name]])</f>
        <v>IBM CORP</v>
      </c>
      <c r="F39" s="3" t="str">
        <f t="array" ref="F39">_xll.BDP(Table2[[#This Row],[isin]]&amp;" "&amp;Table2[[#This Row],[MktSec]],Table2[[#Headers],[INDUSTRY_GROUP]])</f>
        <v>Computers</v>
      </c>
      <c r="G39" s="3" t="str">
        <f>_xll.BDP(Table2[[#This Row],[isin]]&amp;" "&amp;Table2[[#This Row],[MktSec]],Table2[[#Headers],[callable]])</f>
        <v>N</v>
      </c>
      <c r="H39" s="3" t="str">
        <f>_xll.BDP(Table2[[#This Row],[isin]]&amp;" "&amp;Table2[[#This Row],[MktSec]],Table2[[#Headers],[nxt_call_dt]])</f>
        <v>#N/A Field Not Applicable</v>
      </c>
      <c r="I39" s="3" t="str">
        <f>_xll.BDP(Table2[[#This Row],[isin]]&amp;" "&amp;Table2[[#This Row],[MktSec]],Table2[[#Headers],[final_maturity]])</f>
        <v>11/02/2040</v>
      </c>
    </row>
    <row r="40" spans="1:9" x14ac:dyDescent="0.25">
      <c r="A40" s="2" t="s">
        <v>64</v>
      </c>
      <c r="B40" s="2">
        <f>LEN(Table2[[#This Row],[isin]])</f>
        <v>12</v>
      </c>
      <c r="C40" s="2" t="s">
        <v>24</v>
      </c>
      <c r="D40" s="2" t="s">
        <v>424</v>
      </c>
      <c r="E40" s="2" t="str">
        <f>_xll.BDP(Table2[[#This Row],[isin]]&amp;" "&amp;Table2[[#This Row],[MktSec]],Table2[[#Headers],[short_name]])</f>
        <v>INNOGY FINANCE</v>
      </c>
      <c r="F40" s="3" t="str">
        <f t="array" ref="F40">_xll.BDP(Table2[[#This Row],[isin]]&amp;" "&amp;Table2[[#This Row],[MktSec]],Table2[[#Headers],[INDUSTRY_GROUP]])</f>
        <v>Electric</v>
      </c>
      <c r="G40" s="3" t="str">
        <f>_xll.BDP(Table2[[#This Row],[isin]]&amp;" "&amp;Table2[[#This Row],[MktSec]],Table2[[#Headers],[callable]])</f>
        <v>Y</v>
      </c>
      <c r="H40" s="3" t="str">
        <f>_xll.BDP(Table2[[#This Row],[isin]]&amp;" "&amp;Table2[[#This Row],[MktSec]],Table2[[#Headers],[nxt_call_dt]])</f>
        <v>13/01/2025</v>
      </c>
      <c r="I40" s="3" t="str">
        <f>_xll.BDP(Table2[[#This Row],[isin]]&amp;" "&amp;Table2[[#This Row],[MktSec]],Table2[[#Headers],[final_maturity]])</f>
        <v>13/04/2025</v>
      </c>
    </row>
    <row r="41" spans="1:9" x14ac:dyDescent="0.25">
      <c r="A41" s="2" t="s">
        <v>65</v>
      </c>
      <c r="B41" s="2">
        <f>LEN(Table2[[#This Row],[isin]])</f>
        <v>12</v>
      </c>
      <c r="C41" s="2" t="s">
        <v>24</v>
      </c>
      <c r="D41" s="2" t="s">
        <v>425</v>
      </c>
      <c r="E41" s="2" t="str">
        <f>_xll.BDP(Table2[[#This Row],[isin]]&amp;" "&amp;Table2[[#This Row],[MktSec]],Table2[[#Headers],[short_name]])</f>
        <v>ELI LILLY &amp; CO</v>
      </c>
      <c r="F41" s="3" t="str">
        <f t="array" ref="F41">_xll.BDP(Table2[[#This Row],[isin]]&amp;" "&amp;Table2[[#This Row],[MktSec]],Table2[[#Headers],[INDUSTRY_GROUP]])</f>
        <v>Pharmaceuticals</v>
      </c>
      <c r="G41" s="3" t="str">
        <f>_xll.BDP(Table2[[#This Row],[isin]]&amp;" "&amp;Table2[[#This Row],[MktSec]],Table2[[#Headers],[callable]])</f>
        <v>Y</v>
      </c>
      <c r="H41" s="3" t="str">
        <f>_xll.BDP(Table2[[#This Row],[isin]]&amp;" "&amp;Table2[[#This Row],[MktSec]],Table2[[#Headers],[nxt_call_dt]])</f>
        <v>01/05/2049</v>
      </c>
      <c r="I41" s="3" t="str">
        <f>_xll.BDP(Table2[[#This Row],[isin]]&amp;" "&amp;Table2[[#This Row],[MktSec]],Table2[[#Headers],[final_maturity]])</f>
        <v>01/11/2049</v>
      </c>
    </row>
    <row r="42" spans="1:9" x14ac:dyDescent="0.25">
      <c r="A42" s="2" t="s">
        <v>66</v>
      </c>
      <c r="B42" s="2">
        <f>LEN(Table2[[#This Row],[isin]])</f>
        <v>12</v>
      </c>
      <c r="C42" s="2" t="s">
        <v>24</v>
      </c>
      <c r="D42" s="2" t="s">
        <v>426</v>
      </c>
      <c r="E42" s="2" t="str">
        <f>_xll.BDP(Table2[[#This Row],[isin]]&amp;" "&amp;Table2[[#This Row],[MktSec]],Table2[[#Headers],[short_name]])</f>
        <v>MEDTRONIC GLOBAL</v>
      </c>
      <c r="F42" s="3" t="str">
        <f t="array" ref="F42">_xll.BDP(Table2[[#This Row],[isin]]&amp;" "&amp;Table2[[#This Row],[MktSec]],Table2[[#Headers],[INDUSTRY_GROUP]])</f>
        <v>Healthcare-Products</v>
      </c>
      <c r="G42" s="3" t="str">
        <f>_xll.BDP(Table2[[#This Row],[isin]]&amp;" "&amp;Table2[[#This Row],[MktSec]],Table2[[#Headers],[callable]])</f>
        <v>Y</v>
      </c>
      <c r="H42" s="3" t="str">
        <f>_xll.BDP(Table2[[#This Row],[isin]]&amp;" "&amp;Table2[[#This Row],[MktSec]],Table2[[#Headers],[nxt_call_dt]])</f>
        <v>02/04/2039</v>
      </c>
      <c r="I42" s="3" t="str">
        <f>_xll.BDP(Table2[[#This Row],[isin]]&amp;" "&amp;Table2[[#This Row],[MktSec]],Table2[[#Headers],[final_maturity]])</f>
        <v>02/07/2039</v>
      </c>
    </row>
    <row r="43" spans="1:9" x14ac:dyDescent="0.25">
      <c r="A43" s="2" t="s">
        <v>67</v>
      </c>
      <c r="B43" s="2">
        <f>LEN(Table2[[#This Row],[isin]])</f>
        <v>12</v>
      </c>
      <c r="C43" s="2" t="s">
        <v>24</v>
      </c>
      <c r="D43" s="2" t="s">
        <v>427</v>
      </c>
      <c r="E43" s="2" t="str">
        <f>_xll.BDP(Table2[[#This Row],[isin]]&amp;" "&amp;Table2[[#This Row],[MktSec]],Table2[[#Headers],[short_name]])</f>
        <v>MEDTRONIC GLOBAL</v>
      </c>
      <c r="F43" s="3" t="str">
        <f t="array" ref="F43">_xll.BDP(Table2[[#This Row],[isin]]&amp;" "&amp;Table2[[#This Row],[MktSec]],Table2[[#Headers],[INDUSTRY_GROUP]])</f>
        <v>Healthcare-Products</v>
      </c>
      <c r="G43" s="3" t="str">
        <f>_xll.BDP(Table2[[#This Row],[isin]]&amp;" "&amp;Table2[[#This Row],[MktSec]],Table2[[#Headers],[callable]])</f>
        <v>Y</v>
      </c>
      <c r="H43" s="3" t="str">
        <f>_xll.BDP(Table2[[#This Row],[isin]]&amp;" "&amp;Table2[[#This Row],[MktSec]],Table2[[#Headers],[nxt_call_dt]])</f>
        <v>07/12/2030</v>
      </c>
      <c r="I43" s="3" t="str">
        <f>_xll.BDP(Table2[[#This Row],[isin]]&amp;" "&amp;Table2[[#This Row],[MktSec]],Table2[[#Headers],[final_maturity]])</f>
        <v>07/03/2031</v>
      </c>
    </row>
    <row r="44" spans="1:9" x14ac:dyDescent="0.25">
      <c r="A44" s="2" t="s">
        <v>68</v>
      </c>
      <c r="B44" s="2">
        <f>LEN(Table2[[#This Row],[isin]])</f>
        <v>12</v>
      </c>
      <c r="C44" s="2" t="s">
        <v>24</v>
      </c>
      <c r="D44" s="2" t="s">
        <v>428</v>
      </c>
      <c r="E44" s="2" t="str">
        <f>_xll.BDP(Table2[[#This Row],[isin]]&amp;" "&amp;Table2[[#This Row],[MktSec]],Table2[[#Headers],[short_name]])</f>
        <v>MERCK &amp; CO INC</v>
      </c>
      <c r="F44" s="3" t="str">
        <f t="array" ref="F44">_xll.BDP(Table2[[#This Row],[isin]]&amp;" "&amp;Table2[[#This Row],[MktSec]],Table2[[#Headers],[INDUSTRY_GROUP]])</f>
        <v>Pharmaceuticals</v>
      </c>
      <c r="G44" s="3" t="str">
        <f>_xll.BDP(Table2[[#This Row],[isin]]&amp;" "&amp;Table2[[#This Row],[MktSec]],Table2[[#Headers],[callable]])</f>
        <v>Y</v>
      </c>
      <c r="H44" s="3" t="str">
        <f>_xll.BDP(Table2[[#This Row],[isin]]&amp;" "&amp;Table2[[#This Row],[MktSec]],Table2[[#Headers],[nxt_call_dt]])</f>
        <v>02/08/2036</v>
      </c>
      <c r="I44" s="3" t="str">
        <f>_xll.BDP(Table2[[#This Row],[isin]]&amp;" "&amp;Table2[[#This Row],[MktSec]],Table2[[#Headers],[final_maturity]])</f>
        <v>02/11/2036</v>
      </c>
    </row>
    <row r="45" spans="1:9" x14ac:dyDescent="0.25">
      <c r="A45" s="2" t="s">
        <v>69</v>
      </c>
      <c r="B45" s="2">
        <f>LEN(Table2[[#This Row],[isin]])</f>
        <v>4</v>
      </c>
      <c r="C45" s="2" t="s">
        <v>733</v>
      </c>
      <c r="D45" s="2" t="s">
        <v>429</v>
      </c>
      <c r="E45" s="2" t="str">
        <f>_xll.BDP(Table2[[#This Row],[isin]]&amp;" "&amp;Table2[[#This Row],[MktSec]],Table2[[#Headers],[short_name]])</f>
        <v>EURO-BOBL FUTURE  Jun20</v>
      </c>
      <c r="F45" s="3" t="str">
        <f t="array" ref="F45">_xll.BDP(Table2[[#This Row],[isin]]&amp;" "&amp;Table2[[#This Row],[MktSec]],Table2[[#Headers],[INDUSTRY_GROUP]])</f>
        <v>#N/A Field Not Applicable</v>
      </c>
      <c r="G45" s="3" t="str">
        <f>_xll.BDP(Table2[[#This Row],[isin]]&amp;" "&amp;Table2[[#This Row],[MktSec]],Table2[[#Headers],[callable]])</f>
        <v>#N/A Field Not Applicable</v>
      </c>
      <c r="H45" s="3" t="str">
        <f>_xll.BDP(Table2[[#This Row],[isin]]&amp;" "&amp;Table2[[#This Row],[MktSec]],Table2[[#Headers],[nxt_call_dt]])</f>
        <v>#N/A Field Not Applicable</v>
      </c>
      <c r="I45" s="3" t="str">
        <f>_xll.BDP(Table2[[#This Row],[isin]]&amp;" "&amp;Table2[[#This Row],[MktSec]],Table2[[#Headers],[final_maturity]])</f>
        <v>#N/A Field Not Applicable</v>
      </c>
    </row>
    <row r="46" spans="1:9" x14ac:dyDescent="0.25">
      <c r="A46" s="2" t="s">
        <v>70</v>
      </c>
      <c r="B46" s="2">
        <f>LEN(Table2[[#This Row],[isin]])</f>
        <v>12</v>
      </c>
      <c r="C46" s="2" t="s">
        <v>24</v>
      </c>
      <c r="D46" s="2" t="s">
        <v>430</v>
      </c>
      <c r="E46" s="2" t="str">
        <f>_xll.BDP(Table2[[#This Row],[isin]]&amp;" "&amp;Table2[[#This Row],[MktSec]],Table2[[#Headers],[short_name]])</f>
        <v>SHELL INTL FIN</v>
      </c>
      <c r="F46" s="3" t="str">
        <f t="array" ref="F46">_xll.BDP(Table2[[#This Row],[isin]]&amp;" "&amp;Table2[[#This Row],[MktSec]],Table2[[#Headers],[INDUSTRY_GROUP]])</f>
        <v>Oil&amp;Gas</v>
      </c>
      <c r="G46" s="3" t="str">
        <f>_xll.BDP(Table2[[#This Row],[isin]]&amp;" "&amp;Table2[[#This Row],[MktSec]],Table2[[#Headers],[callable]])</f>
        <v>N</v>
      </c>
      <c r="H46" s="3" t="str">
        <f>_xll.BDP(Table2[[#This Row],[isin]]&amp;" "&amp;Table2[[#This Row],[MktSec]],Table2[[#Headers],[nxt_call_dt]])</f>
        <v>#N/A Field Not Applicable</v>
      </c>
      <c r="I46" s="3" t="str">
        <f>_xll.BDP(Table2[[#This Row],[isin]]&amp;" "&amp;Table2[[#This Row],[MktSec]],Table2[[#Headers],[final_maturity]])</f>
        <v>15/02/2025</v>
      </c>
    </row>
    <row r="47" spans="1:9" x14ac:dyDescent="0.25">
      <c r="A47" s="2" t="s">
        <v>71</v>
      </c>
      <c r="B47" s="2">
        <f>LEN(Table2[[#This Row],[isin]])</f>
        <v>12</v>
      </c>
      <c r="C47" s="2" t="s">
        <v>24</v>
      </c>
      <c r="D47" s="2" t="s">
        <v>431</v>
      </c>
      <c r="E47" s="2" t="str">
        <f>_xll.BDP(Table2[[#This Row],[isin]]&amp;" "&amp;Table2[[#This Row],[MktSec]],Table2[[#Headers],[short_name]])</f>
        <v>SHELL INTL FIN</v>
      </c>
      <c r="F47" s="3" t="str">
        <f t="array" ref="F47">_xll.BDP(Table2[[#This Row],[isin]]&amp;" "&amp;Table2[[#This Row],[MktSec]],Table2[[#Headers],[INDUSTRY_GROUP]])</f>
        <v>Oil&amp;Gas</v>
      </c>
      <c r="G47" s="3" t="str">
        <f>_xll.BDP(Table2[[#This Row],[isin]]&amp;" "&amp;Table2[[#This Row],[MktSec]],Table2[[#Headers],[callable]])</f>
        <v>N</v>
      </c>
      <c r="H47" s="3" t="str">
        <f>_xll.BDP(Table2[[#This Row],[isin]]&amp;" "&amp;Table2[[#This Row],[MktSec]],Table2[[#Headers],[nxt_call_dt]])</f>
        <v>#N/A Field Not Applicable</v>
      </c>
      <c r="I47" s="3" t="str">
        <f>_xll.BDP(Table2[[#This Row],[isin]]&amp;" "&amp;Table2[[#This Row],[MktSec]],Table2[[#Headers],[final_maturity]])</f>
        <v>08/11/2039</v>
      </c>
    </row>
    <row r="48" spans="1:9" x14ac:dyDescent="0.25">
      <c r="A48" s="2" t="s">
        <v>72</v>
      </c>
      <c r="B48" s="2">
        <f>LEN(Table2[[#This Row],[isin]])</f>
        <v>12</v>
      </c>
      <c r="C48" s="2" t="s">
        <v>24</v>
      </c>
      <c r="D48" s="2" t="s">
        <v>432</v>
      </c>
      <c r="E48" s="2" t="str">
        <f>_xll.BDP(Table2[[#This Row],[isin]]&amp;" "&amp;Table2[[#This Row],[MktSec]],Table2[[#Headers],[short_name]])</f>
        <v>SHELL INTL FIN</v>
      </c>
      <c r="F48" s="3" t="str">
        <f t="array" ref="F48">_xll.BDP(Table2[[#This Row],[isin]]&amp;" "&amp;Table2[[#This Row],[MktSec]],Table2[[#Headers],[INDUSTRY_GROUP]])</f>
        <v>Oil&amp;Gas</v>
      </c>
      <c r="G48" s="3" t="str">
        <f>_xll.BDP(Table2[[#This Row],[isin]]&amp;" "&amp;Table2[[#This Row],[MktSec]],Table2[[#Headers],[callable]])</f>
        <v>N</v>
      </c>
      <c r="H48" s="3" t="str">
        <f>_xll.BDP(Table2[[#This Row],[isin]]&amp;" "&amp;Table2[[#This Row],[MktSec]],Table2[[#Headers],[nxt_call_dt]])</f>
        <v>#N/A Field Not Applicable</v>
      </c>
      <c r="I48" s="3" t="str">
        <f>_xll.BDP(Table2[[#This Row],[isin]]&amp;" "&amp;Table2[[#This Row],[MktSec]],Table2[[#Headers],[final_maturity]])</f>
        <v>07/04/2028</v>
      </c>
    </row>
    <row r="49" spans="1:9" x14ac:dyDescent="0.25">
      <c r="A49" s="2" t="s">
        <v>73</v>
      </c>
      <c r="B49" s="2">
        <f>LEN(Table2[[#This Row],[isin]])</f>
        <v>12</v>
      </c>
      <c r="C49" s="2" t="s">
        <v>24</v>
      </c>
      <c r="D49" s="2" t="s">
        <v>433</v>
      </c>
      <c r="E49" s="2" t="str">
        <f>_xll.BDP(Table2[[#This Row],[isin]]&amp;" "&amp;Table2[[#This Row],[MktSec]],Table2[[#Headers],[short_name]])</f>
        <v>REPSOL INTL FIN</v>
      </c>
      <c r="F49" s="3" t="str">
        <f t="array" ref="F49">_xll.BDP(Table2[[#This Row],[isin]]&amp;" "&amp;Table2[[#This Row],[MktSec]],Table2[[#Headers],[INDUSTRY_GROUP]])</f>
        <v>Oil&amp;Gas</v>
      </c>
      <c r="G49" s="3" t="str">
        <f>_xll.BDP(Table2[[#This Row],[isin]]&amp;" "&amp;Table2[[#This Row],[MktSec]],Table2[[#Headers],[callable]])</f>
        <v>N</v>
      </c>
      <c r="H49" s="3" t="str">
        <f>_xll.BDP(Table2[[#This Row],[isin]]&amp;" "&amp;Table2[[#This Row],[MktSec]],Table2[[#Headers],[nxt_call_dt]])</f>
        <v>#N/A Field Not Applicable</v>
      </c>
      <c r="I49" s="3" t="str">
        <f>_xll.BDP(Table2[[#This Row],[isin]]&amp;" "&amp;Table2[[#This Row],[MktSec]],Table2[[#Headers],[final_maturity]])</f>
        <v>07/10/2021</v>
      </c>
    </row>
    <row r="50" spans="1:9" x14ac:dyDescent="0.25">
      <c r="A50" s="2" t="s">
        <v>74</v>
      </c>
      <c r="B50" s="2">
        <f>LEN(Table2[[#This Row],[isin]])</f>
        <v>12</v>
      </c>
      <c r="C50" s="2" t="s">
        <v>24</v>
      </c>
      <c r="D50" s="2" t="s">
        <v>434</v>
      </c>
      <c r="E50" s="2" t="str">
        <f>_xll.BDP(Table2[[#This Row],[isin]]&amp;" "&amp;Table2[[#This Row],[MktSec]],Table2[[#Headers],[short_name]])</f>
        <v>RTE RESEAU DE TR</v>
      </c>
      <c r="F50" s="3" t="str">
        <f t="array" ref="F50">_xll.BDP(Table2[[#This Row],[isin]]&amp;" "&amp;Table2[[#This Row],[MktSec]],Table2[[#Headers],[INDUSTRY_GROUP]])</f>
        <v>Electric</v>
      </c>
      <c r="G50" s="3" t="str">
        <f>_xll.BDP(Table2[[#This Row],[isin]]&amp;" "&amp;Table2[[#This Row],[MktSec]],Table2[[#Headers],[callable]])</f>
        <v>Y</v>
      </c>
      <c r="H50" s="3" t="str">
        <f>_xll.BDP(Table2[[#This Row],[isin]]&amp;" "&amp;Table2[[#This Row],[MktSec]],Table2[[#Headers],[nxt_call_dt]])</f>
        <v>23/07/2037</v>
      </c>
      <c r="I50" s="3" t="str">
        <f>_xll.BDP(Table2[[#This Row],[isin]]&amp;" "&amp;Table2[[#This Row],[MktSec]],Table2[[#Headers],[final_maturity]])</f>
        <v>23/10/2037</v>
      </c>
    </row>
    <row r="51" spans="1:9" x14ac:dyDescent="0.25">
      <c r="A51" s="2" t="s">
        <v>75</v>
      </c>
      <c r="B51" s="2">
        <f>LEN(Table2[[#This Row],[isin]])</f>
        <v>4</v>
      </c>
      <c r="C51" s="2" t="s">
        <v>733</v>
      </c>
      <c r="D51" s="2" t="s">
        <v>435</v>
      </c>
      <c r="E51" s="2" t="str">
        <f>_xll.BDP(Table2[[#This Row],[isin]]&amp;" "&amp;Table2[[#This Row],[MktSec]],Table2[[#Headers],[short_name]])</f>
        <v>EURO-BUND FUTURE  Jun20</v>
      </c>
      <c r="F51" s="3" t="str">
        <f t="array" ref="F51">_xll.BDP(Table2[[#This Row],[isin]]&amp;" "&amp;Table2[[#This Row],[MktSec]],Table2[[#Headers],[INDUSTRY_GROUP]])</f>
        <v>#N/A Field Not Applicable</v>
      </c>
      <c r="G51" s="3" t="str">
        <f>_xll.BDP(Table2[[#This Row],[isin]]&amp;" "&amp;Table2[[#This Row],[MktSec]],Table2[[#Headers],[callable]])</f>
        <v>#N/A Field Not Applicable</v>
      </c>
      <c r="H51" s="3" t="str">
        <f>_xll.BDP(Table2[[#This Row],[isin]]&amp;" "&amp;Table2[[#This Row],[MktSec]],Table2[[#Headers],[nxt_call_dt]])</f>
        <v>#N/A Field Not Applicable</v>
      </c>
      <c r="I51" s="3" t="str">
        <f>_xll.BDP(Table2[[#This Row],[isin]]&amp;" "&amp;Table2[[#This Row],[MktSec]],Table2[[#Headers],[final_maturity]])</f>
        <v>#N/A Field Not Applicable</v>
      </c>
    </row>
    <row r="52" spans="1:9" x14ac:dyDescent="0.25">
      <c r="A52" s="2" t="s">
        <v>76</v>
      </c>
      <c r="B52" s="2">
        <f>LEN(Table2[[#This Row],[isin]])</f>
        <v>12</v>
      </c>
      <c r="C52" s="2" t="s">
        <v>24</v>
      </c>
      <c r="D52" s="2" t="s">
        <v>436</v>
      </c>
      <c r="E52" s="2" t="str">
        <f>_xll.BDP(Table2[[#This Row],[isin]]&amp;" "&amp;Table2[[#This Row],[MktSec]],Table2[[#Headers],[short_name]])</f>
        <v>SVENSKA HNDLSBKN</v>
      </c>
      <c r="F52" s="3" t="str">
        <f t="array" ref="F52">_xll.BDP(Table2[[#This Row],[isin]]&amp;" "&amp;Table2[[#This Row],[MktSec]],Table2[[#Headers],[INDUSTRY_GROUP]])</f>
        <v>Banks</v>
      </c>
      <c r="G52" s="3" t="str">
        <f>_xll.BDP(Table2[[#This Row],[isin]]&amp;" "&amp;Table2[[#This Row],[MktSec]],Table2[[#Headers],[callable]])</f>
        <v>N</v>
      </c>
      <c r="H52" s="3" t="str">
        <f>_xll.BDP(Table2[[#This Row],[isin]]&amp;" "&amp;Table2[[#This Row],[MktSec]],Table2[[#Headers],[nxt_call_dt]])</f>
        <v>#N/A Field Not Applicable</v>
      </c>
      <c r="I52" s="3" t="str">
        <f>_xll.BDP(Table2[[#This Row],[isin]]&amp;" "&amp;Table2[[#This Row],[MktSec]],Table2[[#Headers],[final_maturity]])</f>
        <v>15/04/2025</v>
      </c>
    </row>
    <row r="53" spans="1:9" x14ac:dyDescent="0.25">
      <c r="A53" s="2" t="s">
        <v>77</v>
      </c>
      <c r="B53" s="2">
        <f>LEN(Table2[[#This Row],[isin]])</f>
        <v>12</v>
      </c>
      <c r="C53" s="2" t="s">
        <v>24</v>
      </c>
      <c r="D53" s="2" t="s">
        <v>437</v>
      </c>
      <c r="E53" s="2" t="str">
        <f>_xll.BDP(Table2[[#This Row],[isin]]&amp;" "&amp;Table2[[#This Row],[MktSec]],Table2[[#Headers],[short_name]])</f>
        <v>SIMON INTL FIN S</v>
      </c>
      <c r="F53" s="3" t="str">
        <f t="array" ref="F53">_xll.BDP(Table2[[#This Row],[isin]]&amp;" "&amp;Table2[[#This Row],[MktSec]],Table2[[#Headers],[INDUSTRY_GROUP]])</f>
        <v>REITS</v>
      </c>
      <c r="G53" s="3" t="str">
        <f>_xll.BDP(Table2[[#This Row],[isin]]&amp;" "&amp;Table2[[#This Row],[MktSec]],Table2[[#Headers],[callable]])</f>
        <v>Y</v>
      </c>
      <c r="H53" s="3" t="str">
        <f>_xll.BDP(Table2[[#This Row],[isin]]&amp;" "&amp;Table2[[#This Row],[MktSec]],Table2[[#Headers],[nxt_call_dt]])</f>
        <v>13/02/2025</v>
      </c>
      <c r="I53" s="3" t="str">
        <f>_xll.BDP(Table2[[#This Row],[isin]]&amp;" "&amp;Table2[[#This Row],[MktSec]],Table2[[#Headers],[final_maturity]])</f>
        <v>13/05/2025</v>
      </c>
    </row>
    <row r="54" spans="1:9" x14ac:dyDescent="0.25">
      <c r="A54" s="2" t="s">
        <v>78</v>
      </c>
      <c r="B54" s="2">
        <f>LEN(Table2[[#This Row],[isin]])</f>
        <v>12</v>
      </c>
      <c r="C54" s="2" t="s">
        <v>24</v>
      </c>
      <c r="D54" s="2" t="s">
        <v>438</v>
      </c>
      <c r="E54" s="2" t="str">
        <f>_xll.BDP(Table2[[#This Row],[isin]]&amp;" "&amp;Table2[[#This Row],[MktSec]],Table2[[#Headers],[short_name]])</f>
        <v>STEDIN HOLDING</v>
      </c>
      <c r="F54" s="3" t="str">
        <f t="array" ref="F54">_xll.BDP(Table2[[#This Row],[isin]]&amp;" "&amp;Table2[[#This Row],[MktSec]],Table2[[#Headers],[INDUSTRY_GROUP]])</f>
        <v>Electric</v>
      </c>
      <c r="G54" s="3" t="str">
        <f>_xll.BDP(Table2[[#This Row],[isin]]&amp;" "&amp;Table2[[#This Row],[MktSec]],Table2[[#Headers],[callable]])</f>
        <v>Y</v>
      </c>
      <c r="H54" s="3" t="str">
        <f>_xll.BDP(Table2[[#This Row],[isin]]&amp;" "&amp;Table2[[#This Row],[MktSec]],Table2[[#Headers],[nxt_call_dt]])</f>
        <v>24/07/2025</v>
      </c>
      <c r="I54" s="3" t="str">
        <f>_xll.BDP(Table2[[#This Row],[isin]]&amp;" "&amp;Table2[[#This Row],[MktSec]],Table2[[#Headers],[final_maturity]])</f>
        <v>24/10/2025</v>
      </c>
    </row>
    <row r="55" spans="1:9" x14ac:dyDescent="0.25">
      <c r="A55" s="2" t="s">
        <v>79</v>
      </c>
      <c r="B55" s="2">
        <f>LEN(Table2[[#This Row],[isin]])</f>
        <v>12</v>
      </c>
      <c r="C55" s="2" t="s">
        <v>732</v>
      </c>
      <c r="D55" s="2" t="s">
        <v>439</v>
      </c>
      <c r="E55" s="2" t="str">
        <f>_xll.BDP(Table2[[#This Row],[isin]]&amp;" "&amp;Table2[[#This Row],[MktSec]],Table2[[#Headers],[short_name]])</f>
        <v>US TREASURY N/B</v>
      </c>
      <c r="F55" s="3" t="str">
        <f t="array" ref="F55">_xll.BDP(Table2[[#This Row],[isin]]&amp;" "&amp;Table2[[#This Row],[MktSec]],Table2[[#Headers],[INDUSTRY_GROUP]])</f>
        <v>Sovereign</v>
      </c>
      <c r="G55" s="3" t="str">
        <f>_xll.BDP(Table2[[#This Row],[isin]]&amp;" "&amp;Table2[[#This Row],[MktSec]],Table2[[#Headers],[callable]])</f>
        <v>N</v>
      </c>
      <c r="H55" s="3" t="str">
        <f>_xll.BDP(Table2[[#This Row],[isin]]&amp;" "&amp;Table2[[#This Row],[MktSec]],Table2[[#Headers],[nxt_call_dt]])</f>
        <v>#N/A Field Not Applicable</v>
      </c>
      <c r="I55" s="3" t="str">
        <f>_xll.BDP(Table2[[#This Row],[isin]]&amp;" "&amp;Table2[[#This Row],[MktSec]],Table2[[#Headers],[final_maturity]])</f>
        <v>15/11/2049</v>
      </c>
    </row>
    <row r="56" spans="1:9" x14ac:dyDescent="0.25">
      <c r="A56" s="2" t="s">
        <v>80</v>
      </c>
      <c r="B56" s="2">
        <f>LEN(Table2[[#This Row],[isin]])</f>
        <v>12</v>
      </c>
      <c r="C56" s="2" t="s">
        <v>24</v>
      </c>
      <c r="D56" s="2" t="s">
        <v>440</v>
      </c>
      <c r="E56" s="2" t="str">
        <f>_xll.BDP(Table2[[#This Row],[isin]]&amp;" "&amp;Table2[[#This Row],[MktSec]],Table2[[#Headers],[short_name]])</f>
        <v>TELEFONICA EMIS</v>
      </c>
      <c r="F56" s="3" t="str">
        <f t="array" ref="F56">_xll.BDP(Table2[[#This Row],[isin]]&amp;" "&amp;Table2[[#This Row],[MktSec]],Table2[[#Headers],[INDUSTRY_GROUP]])</f>
        <v>Telecommunications</v>
      </c>
      <c r="G56" s="3" t="str">
        <f>_xll.BDP(Table2[[#This Row],[isin]]&amp;" "&amp;Table2[[#This Row],[MktSec]],Table2[[#Headers],[callable]])</f>
        <v>Y</v>
      </c>
      <c r="H56" s="3" t="str">
        <f>_xll.BDP(Table2[[#This Row],[isin]]&amp;" "&amp;Table2[[#This Row],[MktSec]],Table2[[#Headers],[nxt_call_dt]])</f>
        <v>01/01/2039</v>
      </c>
      <c r="I56" s="3" t="str">
        <f>_xll.BDP(Table2[[#This Row],[isin]]&amp;" "&amp;Table2[[#This Row],[MktSec]],Table2[[#Headers],[final_maturity]])</f>
        <v>01/07/2039</v>
      </c>
    </row>
    <row r="57" spans="1:9" x14ac:dyDescent="0.25">
      <c r="A57" s="2" t="s">
        <v>81</v>
      </c>
      <c r="B57" s="2">
        <f>LEN(Table2[[#This Row],[isin]])</f>
        <v>12</v>
      </c>
      <c r="C57" s="2" t="s">
        <v>24</v>
      </c>
      <c r="D57" s="2" t="s">
        <v>441</v>
      </c>
      <c r="E57" s="2" t="str">
        <f>_xll.BDP(Table2[[#This Row],[isin]]&amp;" "&amp;Table2[[#This Row],[MktSec]],Table2[[#Headers],[short_name]])</f>
        <v>TENNET HLD BV</v>
      </c>
      <c r="F57" s="3" t="str">
        <f t="array" ref="F57">_xll.BDP(Table2[[#This Row],[isin]]&amp;" "&amp;Table2[[#This Row],[MktSec]],Table2[[#Headers],[INDUSTRY_GROUP]])</f>
        <v>Electric</v>
      </c>
      <c r="G57" s="3" t="str">
        <f>_xll.BDP(Table2[[#This Row],[isin]]&amp;" "&amp;Table2[[#This Row],[MktSec]],Table2[[#Headers],[callable]])</f>
        <v>Y</v>
      </c>
      <c r="H57" s="3" t="str">
        <f>_xll.BDP(Table2[[#This Row],[isin]]&amp;" "&amp;Table2[[#This Row],[MktSec]],Table2[[#Headers],[nxt_call_dt]])</f>
        <v>24/07/2033</v>
      </c>
      <c r="I57" s="3" t="str">
        <f>_xll.BDP(Table2[[#This Row],[isin]]&amp;" "&amp;Table2[[#This Row],[MktSec]],Table2[[#Headers],[final_maturity]])</f>
        <v>24/10/2033</v>
      </c>
    </row>
    <row r="58" spans="1:9" x14ac:dyDescent="0.25">
      <c r="A58" s="2" t="s">
        <v>82</v>
      </c>
      <c r="B58" s="2">
        <f>LEN(Table2[[#This Row],[isin]])</f>
        <v>12</v>
      </c>
      <c r="C58" s="2" t="s">
        <v>24</v>
      </c>
      <c r="D58" s="2" t="s">
        <v>442</v>
      </c>
      <c r="E58" s="2" t="str">
        <f>_xll.BDP(Table2[[#This Row],[isin]]&amp;" "&amp;Table2[[#This Row],[MktSec]],Table2[[#Headers],[short_name]])</f>
        <v>TELECOM ITALIA</v>
      </c>
      <c r="F58" s="3" t="str">
        <f t="array" ref="F58">_xll.BDP(Table2[[#This Row],[isin]]&amp;" "&amp;Table2[[#This Row],[MktSec]],Table2[[#Headers],[INDUSTRY_GROUP]])</f>
        <v>Telecommunications</v>
      </c>
      <c r="G58" s="3" t="str">
        <f>_xll.BDP(Table2[[#This Row],[isin]]&amp;" "&amp;Table2[[#This Row],[MktSec]],Table2[[#Headers],[callable]])</f>
        <v>N</v>
      </c>
      <c r="H58" s="3" t="str">
        <f>_xll.BDP(Table2[[#This Row],[isin]]&amp;" "&amp;Table2[[#This Row],[MktSec]],Table2[[#Headers],[nxt_call_dt]])</f>
        <v>#N/A Field Not Applicable</v>
      </c>
      <c r="I58" s="3" t="str">
        <f>_xll.BDP(Table2[[#This Row],[isin]]&amp;" "&amp;Table2[[#This Row],[MktSec]],Table2[[#Headers],[final_maturity]])</f>
        <v>30/09/2025</v>
      </c>
    </row>
    <row r="59" spans="1:9" x14ac:dyDescent="0.25">
      <c r="A59" s="2" t="s">
        <v>83</v>
      </c>
      <c r="B59" s="2">
        <f>LEN(Table2[[#This Row],[isin]])</f>
        <v>12</v>
      </c>
      <c r="C59" s="2" t="s">
        <v>24</v>
      </c>
      <c r="D59" s="2" t="s">
        <v>443</v>
      </c>
      <c r="E59" s="2" t="str">
        <f>_xll.BDP(Table2[[#This Row],[isin]]&amp;" "&amp;Table2[[#This Row],[MktSec]],Table2[[#Headers],[short_name]])</f>
        <v>TOTAL CAP INTL</v>
      </c>
      <c r="F59" s="3" t="str">
        <f t="array" ref="F59">_xll.BDP(Table2[[#This Row],[isin]]&amp;" "&amp;Table2[[#This Row],[MktSec]],Table2[[#Headers],[INDUSTRY_GROUP]])</f>
        <v>Oil&amp;Gas</v>
      </c>
      <c r="G59" s="3" t="str">
        <f>_xll.BDP(Table2[[#This Row],[isin]]&amp;" "&amp;Table2[[#This Row],[MktSec]],Table2[[#Headers],[callable]])</f>
        <v>N</v>
      </c>
      <c r="H59" s="3" t="str">
        <f>_xll.BDP(Table2[[#This Row],[isin]]&amp;" "&amp;Table2[[#This Row],[MktSec]],Table2[[#Headers],[nxt_call_dt]])</f>
        <v>#N/A Field Not Applicable</v>
      </c>
      <c r="I59" s="3" t="str">
        <f>_xll.BDP(Table2[[#This Row],[isin]]&amp;" "&amp;Table2[[#This Row],[MktSec]],Table2[[#Headers],[final_maturity]])</f>
        <v>12/07/2028</v>
      </c>
    </row>
    <row r="60" spans="1:9" x14ac:dyDescent="0.25">
      <c r="A60" s="2" t="s">
        <v>84</v>
      </c>
      <c r="B60" s="2">
        <f>LEN(Table2[[#This Row],[isin]])</f>
        <v>12</v>
      </c>
      <c r="C60" s="2" t="s">
        <v>24</v>
      </c>
      <c r="D60" s="2" t="s">
        <v>444</v>
      </c>
      <c r="E60" s="2" t="str">
        <f>_xll.BDP(Table2[[#This Row],[isin]]&amp;" "&amp;Table2[[#This Row],[MktSec]],Table2[[#Headers],[short_name]])</f>
        <v>TOTAL CAP INTL</v>
      </c>
      <c r="F60" s="3" t="str">
        <f t="array" ref="F60">_xll.BDP(Table2[[#This Row],[isin]]&amp;" "&amp;Table2[[#This Row],[MktSec]],Table2[[#Headers],[INDUSTRY_GROUP]])</f>
        <v>Oil&amp;Gas</v>
      </c>
      <c r="G60" s="3" t="str">
        <f>_xll.BDP(Table2[[#This Row],[isin]]&amp;" "&amp;Table2[[#This Row],[MktSec]],Table2[[#Headers],[callable]])</f>
        <v>N</v>
      </c>
      <c r="H60" s="3" t="str">
        <f>_xll.BDP(Table2[[#This Row],[isin]]&amp;" "&amp;Table2[[#This Row],[MktSec]],Table2[[#Headers],[nxt_call_dt]])</f>
        <v>#N/A Field Not Applicable</v>
      </c>
      <c r="I60" s="3" t="str">
        <f>_xll.BDP(Table2[[#This Row],[isin]]&amp;" "&amp;Table2[[#This Row],[MktSec]],Table2[[#Headers],[final_maturity]])</f>
        <v>19/03/2025</v>
      </c>
    </row>
    <row r="61" spans="1:9" x14ac:dyDescent="0.25">
      <c r="A61" s="2" t="s">
        <v>85</v>
      </c>
      <c r="B61" s="2">
        <f>LEN(Table2[[#This Row],[isin]])</f>
        <v>12</v>
      </c>
      <c r="C61" s="2" t="s">
        <v>24</v>
      </c>
      <c r="D61" s="2" t="s">
        <v>445</v>
      </c>
      <c r="E61" s="2" t="str">
        <f>_xll.BDP(Table2[[#This Row],[isin]]&amp;" "&amp;Table2[[#This Row],[MktSec]],Table2[[#Headers],[short_name]])</f>
        <v>TOTAL CAP INTL</v>
      </c>
      <c r="F61" s="3" t="str">
        <f t="array" ref="F61">_xll.BDP(Table2[[#This Row],[isin]]&amp;" "&amp;Table2[[#This Row],[MktSec]],Table2[[#Headers],[INDUSTRY_GROUP]])</f>
        <v>Oil&amp;Gas</v>
      </c>
      <c r="G61" s="3" t="str">
        <f>_xll.BDP(Table2[[#This Row],[isin]]&amp;" "&amp;Table2[[#This Row],[MktSec]],Table2[[#Headers],[callable]])</f>
        <v>N</v>
      </c>
      <c r="H61" s="3" t="str">
        <f>_xll.BDP(Table2[[#This Row],[isin]]&amp;" "&amp;Table2[[#This Row],[MktSec]],Table2[[#Headers],[nxt_call_dt]])</f>
        <v>#N/A Field Not Applicable</v>
      </c>
      <c r="I61" s="3" t="str">
        <f>_xll.BDP(Table2[[#This Row],[isin]]&amp;" "&amp;Table2[[#This Row],[MktSec]],Table2[[#Headers],[final_maturity]])</f>
        <v>04/10/2029</v>
      </c>
    </row>
    <row r="62" spans="1:9" x14ac:dyDescent="0.25">
      <c r="A62" s="2" t="s">
        <v>86</v>
      </c>
      <c r="B62" s="2">
        <f>LEN(Table2[[#This Row],[isin]])</f>
        <v>12</v>
      </c>
      <c r="C62" s="2" t="s">
        <v>24</v>
      </c>
      <c r="D62" s="2" t="s">
        <v>446</v>
      </c>
      <c r="E62" s="2" t="str">
        <f>_xll.BDP(Table2[[#This Row],[isin]]&amp;" "&amp;Table2[[#This Row],[MktSec]],Table2[[#Headers],[short_name]])</f>
        <v>TOTAL CAP INTL</v>
      </c>
      <c r="F62" s="3" t="str">
        <f t="array" ref="F62">_xll.BDP(Table2[[#This Row],[isin]]&amp;" "&amp;Table2[[#This Row],[MktSec]],Table2[[#Headers],[INDUSTRY_GROUP]])</f>
        <v>Oil&amp;Gas</v>
      </c>
      <c r="G62" s="3" t="str">
        <f>_xll.BDP(Table2[[#This Row],[isin]]&amp;" "&amp;Table2[[#This Row],[MktSec]],Table2[[#Headers],[callable]])</f>
        <v>Y</v>
      </c>
      <c r="H62" s="3" t="str">
        <f>_xll.BDP(Table2[[#This Row],[isin]]&amp;" "&amp;Table2[[#This Row],[MktSec]],Table2[[#Headers],[nxt_call_dt]])</f>
        <v>08/01/2027</v>
      </c>
      <c r="I62" s="3" t="str">
        <f>_xll.BDP(Table2[[#This Row],[isin]]&amp;" "&amp;Table2[[#This Row],[MktSec]],Table2[[#Headers],[final_maturity]])</f>
        <v>08/04/2027</v>
      </c>
    </row>
    <row r="63" spans="1:9" x14ac:dyDescent="0.25">
      <c r="A63" s="2" t="s">
        <v>87</v>
      </c>
      <c r="B63" s="2">
        <f>LEN(Table2[[#This Row],[isin]])</f>
        <v>12</v>
      </c>
      <c r="C63" s="2" t="s">
        <v>24</v>
      </c>
      <c r="D63" s="2" t="s">
        <v>447</v>
      </c>
      <c r="E63" s="2" t="str">
        <f>_xll.BDP(Table2[[#This Row],[isin]]&amp;" "&amp;Table2[[#This Row],[MktSec]],Table2[[#Headers],[short_name]])</f>
        <v>TOTAL CAP INTL</v>
      </c>
      <c r="F63" s="3" t="str">
        <f t="array" ref="F63">_xll.BDP(Table2[[#This Row],[isin]]&amp;" "&amp;Table2[[#This Row],[MktSec]],Table2[[#Headers],[INDUSTRY_GROUP]])</f>
        <v>Oil&amp;Gas</v>
      </c>
      <c r="G63" s="3" t="str">
        <f>_xll.BDP(Table2[[#This Row],[isin]]&amp;" "&amp;Table2[[#This Row],[MktSec]],Table2[[#Headers],[callable]])</f>
        <v>Y</v>
      </c>
      <c r="H63" s="3" t="str">
        <f>_xll.BDP(Table2[[#This Row],[isin]]&amp;" "&amp;Table2[[#This Row],[MktSec]],Table2[[#Headers],[nxt_call_dt]])</f>
        <v>28/02/2039</v>
      </c>
      <c r="I63" s="3" t="str">
        <f>_xll.BDP(Table2[[#This Row],[isin]]&amp;" "&amp;Table2[[#This Row],[MktSec]],Table2[[#Headers],[final_maturity]])</f>
        <v>31/05/2039</v>
      </c>
    </row>
    <row r="64" spans="1:9" x14ac:dyDescent="0.25">
      <c r="A64" s="2" t="s">
        <v>88</v>
      </c>
      <c r="B64" s="2">
        <f>LEN(Table2[[#This Row],[isin]])</f>
        <v>12</v>
      </c>
      <c r="C64" s="2" t="s">
        <v>24</v>
      </c>
      <c r="D64" s="2" t="s">
        <v>448</v>
      </c>
      <c r="E64" s="2" t="str">
        <f>_xll.BDP(Table2[[#This Row],[isin]]&amp;" "&amp;Table2[[#This Row],[MktSec]],Table2[[#Headers],[short_name]])</f>
        <v>TOTAL CAP INTL</v>
      </c>
      <c r="F64" s="3" t="str">
        <f t="array" ref="F64">_xll.BDP(Table2[[#This Row],[isin]]&amp;" "&amp;Table2[[#This Row],[MktSec]],Table2[[#Headers],[INDUSTRY_GROUP]])</f>
        <v>Oil&amp;Gas</v>
      </c>
      <c r="G64" s="3" t="str">
        <f>_xll.BDP(Table2[[#This Row],[isin]]&amp;" "&amp;Table2[[#This Row],[MktSec]],Table2[[#Headers],[callable]])</f>
        <v>Y</v>
      </c>
      <c r="H64" s="3" t="str">
        <f>_xll.BDP(Table2[[#This Row],[isin]]&amp;" "&amp;Table2[[#This Row],[MktSec]],Table2[[#Headers],[nxt_call_dt]])</f>
        <v>08/01/2032</v>
      </c>
      <c r="I64" s="3" t="str">
        <f>_xll.BDP(Table2[[#This Row],[isin]]&amp;" "&amp;Table2[[#This Row],[MktSec]],Table2[[#Headers],[final_maturity]])</f>
        <v>08/04/2032</v>
      </c>
    </row>
    <row r="65" spans="1:9" x14ac:dyDescent="0.25">
      <c r="A65" s="2" t="s">
        <v>89</v>
      </c>
      <c r="B65" s="2">
        <f>LEN(Table2[[#This Row],[isin]])</f>
        <v>4</v>
      </c>
      <c r="C65" s="2" t="s">
        <v>733</v>
      </c>
      <c r="D65" s="2" t="s">
        <v>449</v>
      </c>
      <c r="E65" s="2" t="str">
        <f>_xll.BDP(Table2[[#This Row],[isin]]&amp;" "&amp;Table2[[#This Row],[MktSec]],Table2[[#Headers],[short_name]])</f>
        <v>EURO-BUXL 30Y BND Jun20</v>
      </c>
      <c r="F65" s="3" t="str">
        <f t="array" ref="F65">_xll.BDP(Table2[[#This Row],[isin]]&amp;" "&amp;Table2[[#This Row],[MktSec]],Table2[[#Headers],[INDUSTRY_GROUP]])</f>
        <v>#N/A Field Not Applicable</v>
      </c>
      <c r="G65" s="3" t="str">
        <f>_xll.BDP(Table2[[#This Row],[isin]]&amp;" "&amp;Table2[[#This Row],[MktSec]],Table2[[#Headers],[callable]])</f>
        <v>#N/A Field Not Applicable</v>
      </c>
      <c r="H65" s="3" t="str">
        <f>_xll.BDP(Table2[[#This Row],[isin]]&amp;" "&amp;Table2[[#This Row],[MktSec]],Table2[[#Headers],[nxt_call_dt]])</f>
        <v>#N/A Field Not Applicable</v>
      </c>
      <c r="I65" s="3" t="str">
        <f>_xll.BDP(Table2[[#This Row],[isin]]&amp;" "&amp;Table2[[#This Row],[MktSec]],Table2[[#Headers],[final_maturity]])</f>
        <v>#N/A Field Not Applicable</v>
      </c>
    </row>
    <row r="66" spans="1:9" x14ac:dyDescent="0.25">
      <c r="A66" s="2" t="s">
        <v>90</v>
      </c>
      <c r="B66" s="2">
        <f>LEN(Table2[[#This Row],[isin]])</f>
        <v>12</v>
      </c>
      <c r="C66" s="2" t="s">
        <v>24</v>
      </c>
      <c r="D66" s="2" t="s">
        <v>450</v>
      </c>
      <c r="E66" s="2" t="str">
        <f>_xll.BDP(Table2[[#This Row],[isin]]&amp;" "&amp;Table2[[#This Row],[MktSec]],Table2[[#Headers],[short_name]])</f>
        <v>VIER GAS TRANSPO</v>
      </c>
      <c r="F66" s="3" t="str">
        <f t="array" ref="F66">_xll.BDP(Table2[[#This Row],[isin]]&amp;" "&amp;Table2[[#This Row],[MktSec]],Table2[[#Headers],[INDUSTRY_GROUP]])</f>
        <v>Pipelines</v>
      </c>
      <c r="G66" s="3" t="str">
        <f>_xll.BDP(Table2[[#This Row],[isin]]&amp;" "&amp;Table2[[#This Row],[MktSec]],Table2[[#Headers],[callable]])</f>
        <v>N</v>
      </c>
      <c r="H66" s="3" t="str">
        <f>_xll.BDP(Table2[[#This Row],[isin]]&amp;" "&amp;Table2[[#This Row],[MktSec]],Table2[[#Headers],[nxt_call_dt]])</f>
        <v>#N/A Field Not Applicable</v>
      </c>
      <c r="I66" s="3" t="str">
        <f>_xll.BDP(Table2[[#This Row],[isin]]&amp;" "&amp;Table2[[#This Row],[MktSec]],Table2[[#Headers],[final_maturity]])</f>
        <v>12/06/2020</v>
      </c>
    </row>
    <row r="67" spans="1:9" x14ac:dyDescent="0.25">
      <c r="A67" s="2" t="s">
        <v>91</v>
      </c>
      <c r="B67" s="2">
        <f>LEN(Table2[[#This Row],[isin]])</f>
        <v>12</v>
      </c>
      <c r="C67" s="2" t="s">
        <v>24</v>
      </c>
      <c r="D67" s="2" t="s">
        <v>451</v>
      </c>
      <c r="E67" s="2" t="str">
        <f>_xll.BDP(Table2[[#This Row],[isin]]&amp;" "&amp;Table2[[#This Row],[MktSec]],Table2[[#Headers],[short_name]])</f>
        <v>VIER GAS TRANSPO</v>
      </c>
      <c r="F67" s="3" t="str">
        <f t="array" ref="F67">_xll.BDP(Table2[[#This Row],[isin]]&amp;" "&amp;Table2[[#This Row],[MktSec]],Table2[[#Headers],[INDUSTRY_GROUP]])</f>
        <v>Pipelines</v>
      </c>
      <c r="G67" s="3" t="str">
        <f>_xll.BDP(Table2[[#This Row],[isin]]&amp;" "&amp;Table2[[#This Row],[MktSec]],Table2[[#Headers],[callable]])</f>
        <v>N</v>
      </c>
      <c r="H67" s="3" t="str">
        <f>_xll.BDP(Table2[[#This Row],[isin]]&amp;" "&amp;Table2[[#This Row],[MktSec]],Table2[[#Headers],[nxt_call_dt]])</f>
        <v>#N/A Field Not Applicable</v>
      </c>
      <c r="I67" s="3" t="str">
        <f>_xll.BDP(Table2[[#This Row],[isin]]&amp;" "&amp;Table2[[#This Row],[MktSec]],Table2[[#Headers],[final_maturity]])</f>
        <v>12/06/2025</v>
      </c>
    </row>
    <row r="68" spans="1:9" x14ac:dyDescent="0.25">
      <c r="A68" s="2" t="s">
        <v>92</v>
      </c>
      <c r="B68" s="2">
        <f>LEN(Table2[[#This Row],[isin]])</f>
        <v>12</v>
      </c>
      <c r="C68" s="2" t="s">
        <v>24</v>
      </c>
      <c r="D68" s="2" t="s">
        <v>452</v>
      </c>
      <c r="E68" s="2" t="str">
        <f>_xll.BDP(Table2[[#This Row],[isin]]&amp;" "&amp;Table2[[#This Row],[MktSec]],Table2[[#Headers],[short_name]])</f>
        <v>VEOLIA ENVRNMT</v>
      </c>
      <c r="F68" s="3" t="str">
        <f t="array" ref="F68">_xll.BDP(Table2[[#This Row],[isin]]&amp;" "&amp;Table2[[#This Row],[MktSec]],Table2[[#Headers],[INDUSTRY_GROUP]])</f>
        <v>Water</v>
      </c>
      <c r="G68" s="3" t="str">
        <f>_xll.BDP(Table2[[#This Row],[isin]]&amp;" "&amp;Table2[[#This Row],[MktSec]],Table2[[#Headers],[callable]])</f>
        <v>Y</v>
      </c>
      <c r="H68" s="3" t="str">
        <f>_xll.BDP(Table2[[#This Row],[isin]]&amp;" "&amp;Table2[[#This Row],[MktSec]],Table2[[#Headers],[nxt_call_dt]])</f>
        <v>15/10/2030</v>
      </c>
      <c r="I68" s="3" t="str">
        <f>_xll.BDP(Table2[[#This Row],[isin]]&amp;" "&amp;Table2[[#This Row],[MktSec]],Table2[[#Headers],[final_maturity]])</f>
        <v>15/01/2031</v>
      </c>
    </row>
    <row r="69" spans="1:9" x14ac:dyDescent="0.25">
      <c r="A69" s="2" t="s">
        <v>93</v>
      </c>
      <c r="B69" s="2">
        <f>LEN(Table2[[#This Row],[isin]])</f>
        <v>12</v>
      </c>
      <c r="C69" s="2" t="s">
        <v>24</v>
      </c>
      <c r="D69" s="2" t="s">
        <v>453</v>
      </c>
      <c r="E69" s="2" t="str">
        <f>_xll.BDP(Table2[[#This Row],[isin]]&amp;" "&amp;Table2[[#This Row],[MktSec]],Table2[[#Headers],[short_name]])</f>
        <v>VERIZON COMM INC</v>
      </c>
      <c r="F69" s="3" t="str">
        <f t="array" ref="F69">_xll.BDP(Table2[[#This Row],[isin]]&amp;" "&amp;Table2[[#This Row],[MktSec]],Table2[[#Headers],[INDUSTRY_GROUP]])</f>
        <v>Telecommunications</v>
      </c>
      <c r="G69" s="3" t="str">
        <f>_xll.BDP(Table2[[#This Row],[isin]]&amp;" "&amp;Table2[[#This Row],[MktSec]],Table2[[#Headers],[callable]])</f>
        <v>Y</v>
      </c>
      <c r="H69" s="3" t="str">
        <f>_xll.BDP(Table2[[#This Row],[isin]]&amp;" "&amp;Table2[[#This Row],[MktSec]],Table2[[#Headers],[nxt_call_dt]])</f>
        <v>19/03/2039</v>
      </c>
      <c r="I69" s="3" t="str">
        <f>_xll.BDP(Table2[[#This Row],[isin]]&amp;" "&amp;Table2[[#This Row],[MktSec]],Table2[[#Headers],[final_maturity]])</f>
        <v>19/09/2039</v>
      </c>
    </row>
    <row r="70" spans="1:9" x14ac:dyDescent="0.25">
      <c r="A70" s="2" t="s">
        <v>28</v>
      </c>
      <c r="B70" s="2">
        <f>LEN(Table2[[#This Row],[isin]])</f>
        <v>12</v>
      </c>
      <c r="C70" s="2" t="s">
        <v>24</v>
      </c>
      <c r="D70" s="2" t="s">
        <v>388</v>
      </c>
      <c r="E70" s="2" t="str">
        <f>_xll.BDP(Table2[[#This Row],[isin]]&amp;" "&amp;Table2[[#This Row],[MktSec]],Table2[[#Headers],[short_name]])</f>
        <v>AB INBEV SA/NV</v>
      </c>
      <c r="F70" s="3" t="str">
        <f t="array" ref="F70">_xll.BDP(Table2[[#This Row],[isin]]&amp;" "&amp;Table2[[#This Row],[MktSec]],Table2[[#Headers],[INDUSTRY_GROUP]])</f>
        <v>Beverages</v>
      </c>
      <c r="G70" s="3" t="str">
        <f>_xll.BDP(Table2[[#This Row],[isin]]&amp;" "&amp;Table2[[#This Row],[MktSec]],Table2[[#Headers],[callable]])</f>
        <v>Y</v>
      </c>
      <c r="H70" s="3" t="str">
        <f>_xll.BDP(Table2[[#This Row],[isin]]&amp;" "&amp;Table2[[#This Row],[MktSec]],Table2[[#Headers],[nxt_call_dt]])</f>
        <v>02/01/2032</v>
      </c>
      <c r="I70" s="3" t="str">
        <f>_xll.BDP(Table2[[#This Row],[isin]]&amp;" "&amp;Table2[[#This Row],[MktSec]],Table2[[#Headers],[final_maturity]])</f>
        <v>02/04/2032</v>
      </c>
    </row>
    <row r="71" spans="1:9" x14ac:dyDescent="0.25">
      <c r="A71" s="2" t="s">
        <v>37</v>
      </c>
      <c r="B71" s="2">
        <f>LEN(Table2[[#This Row],[isin]])</f>
        <v>12</v>
      </c>
      <c r="C71" s="2" t="s">
        <v>24</v>
      </c>
      <c r="D71" s="2" t="s">
        <v>397</v>
      </c>
      <c r="E71" s="2" t="str">
        <f>_xll.BDP(Table2[[#This Row],[isin]]&amp;" "&amp;Table2[[#This Row],[MktSec]],Table2[[#Headers],[short_name]])</f>
        <v>CREDIT SUISSE</v>
      </c>
      <c r="F71" s="3" t="str">
        <f t="array" ref="F71">_xll.BDP(Table2[[#This Row],[isin]]&amp;" "&amp;Table2[[#This Row],[MktSec]],Table2[[#Headers],[INDUSTRY_GROUP]])</f>
        <v>Banks</v>
      </c>
      <c r="G71" s="3" t="str">
        <f>_xll.BDP(Table2[[#This Row],[isin]]&amp;" "&amp;Table2[[#This Row],[MktSec]],Table2[[#Headers],[callable]])</f>
        <v>Y</v>
      </c>
      <c r="H71" s="3" t="str">
        <f>_xll.BDP(Table2[[#This Row],[isin]]&amp;" "&amp;Table2[[#This Row],[MktSec]],Table2[[#Headers],[nxt_call_dt]])</f>
        <v>02/04/2025</v>
      </c>
      <c r="I71" s="3" t="str">
        <f>_xll.BDP(Table2[[#This Row],[isin]]&amp;" "&amp;Table2[[#This Row],[MktSec]],Table2[[#Headers],[final_maturity]])</f>
        <v>02/04/2026</v>
      </c>
    </row>
    <row r="72" spans="1:9" x14ac:dyDescent="0.25">
      <c r="A72" s="2" t="s">
        <v>94</v>
      </c>
      <c r="B72" s="2">
        <f>LEN(Table2[[#This Row],[isin]])</f>
        <v>12</v>
      </c>
      <c r="C72" s="2" t="s">
        <v>24</v>
      </c>
      <c r="D72" s="2" t="s">
        <v>454</v>
      </c>
      <c r="E72" s="2" t="str">
        <f>_xll.BDP(Table2[[#This Row],[isin]]&amp;" "&amp;Table2[[#This Row],[MktSec]],Table2[[#Headers],[short_name]])</f>
        <v>EDP SA</v>
      </c>
      <c r="F72" s="3" t="str">
        <f t="array" ref="F72">_xll.BDP(Table2[[#This Row],[isin]]&amp;" "&amp;Table2[[#This Row],[MktSec]],Table2[[#Headers],[INDUSTRY_GROUP]])</f>
        <v>Electric</v>
      </c>
      <c r="G72" s="3" t="str">
        <f>_xll.BDP(Table2[[#This Row],[isin]]&amp;" "&amp;Table2[[#This Row],[MktSec]],Table2[[#Headers],[callable]])</f>
        <v>Y</v>
      </c>
      <c r="H72" s="3" t="str">
        <f>_xll.BDP(Table2[[#This Row],[isin]]&amp;" "&amp;Table2[[#This Row],[MktSec]],Table2[[#Headers],[nxt_call_dt]])</f>
        <v>15/01/2027</v>
      </c>
      <c r="I72" s="3" t="str">
        <f>_xll.BDP(Table2[[#This Row],[isin]]&amp;" "&amp;Table2[[#This Row],[MktSec]],Table2[[#Headers],[final_maturity]])</f>
        <v>15/04/2027</v>
      </c>
    </row>
    <row r="73" spans="1:9" x14ac:dyDescent="0.25">
      <c r="A73" s="2" t="s">
        <v>69</v>
      </c>
      <c r="B73" s="2">
        <f>LEN(Table2[[#This Row],[isin]])</f>
        <v>4</v>
      </c>
      <c r="C73" s="2" t="s">
        <v>733</v>
      </c>
      <c r="D73" s="2" t="s">
        <v>429</v>
      </c>
      <c r="E73" s="2" t="str">
        <f>_xll.BDP(Table2[[#This Row],[isin]]&amp;" "&amp;Table2[[#This Row],[MktSec]],Table2[[#Headers],[short_name]])</f>
        <v>EURO-BOBL FUTURE  Jun20</v>
      </c>
      <c r="F73" s="3" t="str">
        <f t="array" ref="F73">_xll.BDP(Table2[[#This Row],[isin]]&amp;" "&amp;Table2[[#This Row],[MktSec]],Table2[[#Headers],[INDUSTRY_GROUP]])</f>
        <v>#N/A Field Not Applicable</v>
      </c>
      <c r="G73" s="3" t="str">
        <f>_xll.BDP(Table2[[#This Row],[isin]]&amp;" "&amp;Table2[[#This Row],[MktSec]],Table2[[#Headers],[callable]])</f>
        <v>#N/A Field Not Applicable</v>
      </c>
      <c r="H73" s="3" t="str">
        <f>_xll.BDP(Table2[[#This Row],[isin]]&amp;" "&amp;Table2[[#This Row],[MktSec]],Table2[[#Headers],[nxt_call_dt]])</f>
        <v>#N/A Field Not Applicable</v>
      </c>
      <c r="I73" s="3" t="str">
        <f>_xll.BDP(Table2[[#This Row],[isin]]&amp;" "&amp;Table2[[#This Row],[MktSec]],Table2[[#Headers],[final_maturity]])</f>
        <v>#N/A Field Not Applicable</v>
      </c>
    </row>
    <row r="74" spans="1:9" x14ac:dyDescent="0.25">
      <c r="A74" s="2" t="s">
        <v>75</v>
      </c>
      <c r="B74" s="2">
        <f>LEN(Table2[[#This Row],[isin]])</f>
        <v>4</v>
      </c>
      <c r="C74" s="2" t="s">
        <v>733</v>
      </c>
      <c r="D74" s="2" t="s">
        <v>435</v>
      </c>
      <c r="E74" s="2" t="str">
        <f>_xll.BDP(Table2[[#This Row],[isin]]&amp;" "&amp;Table2[[#This Row],[MktSec]],Table2[[#Headers],[short_name]])</f>
        <v>EURO-BUND FUTURE  Jun20</v>
      </c>
      <c r="F74" s="3" t="str">
        <f t="array" ref="F74">_xll.BDP(Table2[[#This Row],[isin]]&amp;" "&amp;Table2[[#This Row],[MktSec]],Table2[[#Headers],[INDUSTRY_GROUP]])</f>
        <v>#N/A Field Not Applicable</v>
      </c>
      <c r="G74" s="3" t="str">
        <f>_xll.BDP(Table2[[#This Row],[isin]]&amp;" "&amp;Table2[[#This Row],[MktSec]],Table2[[#Headers],[callable]])</f>
        <v>#N/A Field Not Applicable</v>
      </c>
      <c r="H74" s="3" t="str">
        <f>_xll.BDP(Table2[[#This Row],[isin]]&amp;" "&amp;Table2[[#This Row],[MktSec]],Table2[[#Headers],[nxt_call_dt]])</f>
        <v>#N/A Field Not Applicable</v>
      </c>
      <c r="I74" s="3" t="str">
        <f>_xll.BDP(Table2[[#This Row],[isin]]&amp;" "&amp;Table2[[#This Row],[MktSec]],Table2[[#Headers],[final_maturity]])</f>
        <v>#N/A Field Not Applicable</v>
      </c>
    </row>
    <row r="75" spans="1:9" x14ac:dyDescent="0.25">
      <c r="A75" s="2" t="s">
        <v>85</v>
      </c>
      <c r="B75" s="2">
        <f>LEN(Table2[[#This Row],[isin]])</f>
        <v>12</v>
      </c>
      <c r="C75" s="2" t="s">
        <v>24</v>
      </c>
      <c r="D75" s="2" t="s">
        <v>445</v>
      </c>
      <c r="E75" s="2" t="str">
        <f>_xll.BDP(Table2[[#This Row],[isin]]&amp;" "&amp;Table2[[#This Row],[MktSec]],Table2[[#Headers],[short_name]])</f>
        <v>TOTAL CAP INTL</v>
      </c>
      <c r="F75" s="3" t="str">
        <f t="array" ref="F75">_xll.BDP(Table2[[#This Row],[isin]]&amp;" "&amp;Table2[[#This Row],[MktSec]],Table2[[#Headers],[INDUSTRY_GROUP]])</f>
        <v>Oil&amp;Gas</v>
      </c>
      <c r="G75" s="3" t="str">
        <f>_xll.BDP(Table2[[#This Row],[isin]]&amp;" "&amp;Table2[[#This Row],[MktSec]],Table2[[#Headers],[callable]])</f>
        <v>N</v>
      </c>
      <c r="H75" s="3" t="str">
        <f>_xll.BDP(Table2[[#This Row],[isin]]&amp;" "&amp;Table2[[#This Row],[MktSec]],Table2[[#Headers],[nxt_call_dt]])</f>
        <v>#N/A Field Not Applicable</v>
      </c>
      <c r="I75" s="3" t="str">
        <f>_xll.BDP(Table2[[#This Row],[isin]]&amp;" "&amp;Table2[[#This Row],[MktSec]],Table2[[#Headers],[final_maturity]])</f>
        <v>04/10/2029</v>
      </c>
    </row>
    <row r="76" spans="1:9" x14ac:dyDescent="0.25">
      <c r="A76" s="2" t="s">
        <v>95</v>
      </c>
      <c r="B76" s="2">
        <f>LEN(Table2[[#This Row],[isin]])</f>
        <v>12</v>
      </c>
      <c r="C76" s="2" t="s">
        <v>24</v>
      </c>
      <c r="D76" s="2" t="s">
        <v>455</v>
      </c>
      <c r="E76" s="2" t="str">
        <f>_xll.BDP(Table2[[#This Row],[isin]]&amp;" "&amp;Table2[[#This Row],[MktSec]],Table2[[#Headers],[short_name]])</f>
        <v>UBS AG LONDON</v>
      </c>
      <c r="F76" s="3" t="str">
        <f t="array" ref="F76">_xll.BDP(Table2[[#This Row],[isin]]&amp;" "&amp;Table2[[#This Row],[MktSec]],Table2[[#Headers],[INDUSTRY_GROUP]])</f>
        <v>Banks</v>
      </c>
      <c r="G76" s="3" t="str">
        <f>_xll.BDP(Table2[[#This Row],[isin]]&amp;" "&amp;Table2[[#This Row],[MktSec]],Table2[[#Headers],[callable]])</f>
        <v>Y</v>
      </c>
      <c r="H76" s="3" t="str">
        <f>_xll.BDP(Table2[[#This Row],[isin]]&amp;" "&amp;Table2[[#This Row],[MktSec]],Table2[[#Headers],[nxt_call_dt]])</f>
        <v>21/03/2023</v>
      </c>
      <c r="I76" s="3" t="str">
        <f>_xll.BDP(Table2[[#This Row],[isin]]&amp;" "&amp;Table2[[#This Row],[MktSec]],Table2[[#Headers],[final_maturity]])</f>
        <v>21/04/2023</v>
      </c>
    </row>
    <row r="77" spans="1:9" x14ac:dyDescent="0.25">
      <c r="A77" s="2" t="s">
        <v>92</v>
      </c>
      <c r="B77" s="2">
        <f>LEN(Table2[[#This Row],[isin]])</f>
        <v>12</v>
      </c>
      <c r="C77" s="2" t="s">
        <v>24</v>
      </c>
      <c r="D77" s="2" t="s">
        <v>452</v>
      </c>
      <c r="E77" s="2" t="str">
        <f>_xll.BDP(Table2[[#This Row],[isin]]&amp;" "&amp;Table2[[#This Row],[MktSec]],Table2[[#Headers],[short_name]])</f>
        <v>VEOLIA ENVRNMT</v>
      </c>
      <c r="F77" s="3" t="str">
        <f t="array" ref="F77">_xll.BDP(Table2[[#This Row],[isin]]&amp;" "&amp;Table2[[#This Row],[MktSec]],Table2[[#Headers],[INDUSTRY_GROUP]])</f>
        <v>Water</v>
      </c>
      <c r="G77" s="3" t="str">
        <f>_xll.BDP(Table2[[#This Row],[isin]]&amp;" "&amp;Table2[[#This Row],[MktSec]],Table2[[#Headers],[callable]])</f>
        <v>Y</v>
      </c>
      <c r="H77" s="3" t="str">
        <f>_xll.BDP(Table2[[#This Row],[isin]]&amp;" "&amp;Table2[[#This Row],[MktSec]],Table2[[#Headers],[nxt_call_dt]])</f>
        <v>15/10/2030</v>
      </c>
      <c r="I77" s="3" t="str">
        <f>_xll.BDP(Table2[[#This Row],[isin]]&amp;" "&amp;Table2[[#This Row],[MktSec]],Table2[[#Headers],[final_maturity]])</f>
        <v>15/01/2031</v>
      </c>
    </row>
    <row r="78" spans="1:9" x14ac:dyDescent="0.25">
      <c r="A78" s="2" t="s">
        <v>30</v>
      </c>
      <c r="B78" s="2">
        <f>LEN(Table2[[#This Row],[isin]])</f>
        <v>12</v>
      </c>
      <c r="C78" s="2" t="s">
        <v>24</v>
      </c>
      <c r="D78" s="2" t="s">
        <v>390</v>
      </c>
      <c r="E78" s="2" t="str">
        <f>_xll.BDP(Table2[[#This Row],[isin]]&amp;" "&amp;Table2[[#This Row],[MktSec]],Table2[[#Headers],[short_name]])</f>
        <v>CRED AGRICOLE SA</v>
      </c>
      <c r="F78" s="3" t="str">
        <f t="array" ref="F78">_xll.BDP(Table2[[#This Row],[isin]]&amp;" "&amp;Table2[[#This Row],[MktSec]],Table2[[#Headers],[INDUSTRY_GROUP]])</f>
        <v>Banks</v>
      </c>
      <c r="G78" s="3" t="str">
        <f>_xll.BDP(Table2[[#This Row],[isin]]&amp;" "&amp;Table2[[#This Row],[MktSec]],Table2[[#Headers],[callable]])</f>
        <v>Y</v>
      </c>
      <c r="H78" s="3" t="str">
        <f>_xll.BDP(Table2[[#This Row],[isin]]&amp;" "&amp;Table2[[#This Row],[MktSec]],Table2[[#Headers],[nxt_call_dt]])</f>
        <v>22/04/2025</v>
      </c>
      <c r="I78" s="3" t="str">
        <f>_xll.BDP(Table2[[#This Row],[isin]]&amp;" "&amp;Table2[[#This Row],[MktSec]],Table2[[#Headers],[final_maturity]])</f>
        <v>22/04/2026</v>
      </c>
    </row>
    <row r="79" spans="1:9" x14ac:dyDescent="0.25">
      <c r="A79" s="2" t="s">
        <v>96</v>
      </c>
      <c r="B79" s="2">
        <f>LEN(Table2[[#This Row],[isin]])</f>
        <v>12</v>
      </c>
      <c r="C79" s="2" t="s">
        <v>24</v>
      </c>
      <c r="D79" s="2" t="s">
        <v>456</v>
      </c>
      <c r="E79" s="2" t="str">
        <f>_xll.BDP(Table2[[#This Row],[isin]]&amp;" "&amp;Table2[[#This Row],[MktSec]],Table2[[#Headers],[short_name]])</f>
        <v>BARCLAYS PLC</v>
      </c>
      <c r="F79" s="3" t="str">
        <f t="array" ref="F79">_xll.BDP(Table2[[#This Row],[isin]]&amp;" "&amp;Table2[[#This Row],[MktSec]],Table2[[#Headers],[INDUSTRY_GROUP]])</f>
        <v>Banks</v>
      </c>
      <c r="G79" s="3" t="str">
        <f>_xll.BDP(Table2[[#This Row],[isin]]&amp;" "&amp;Table2[[#This Row],[MktSec]],Table2[[#Headers],[callable]])</f>
        <v>Y</v>
      </c>
      <c r="H79" s="3" t="str">
        <f>_xll.BDP(Table2[[#This Row],[isin]]&amp;" "&amp;Table2[[#This Row],[MktSec]],Table2[[#Headers],[nxt_call_dt]])</f>
        <v>02/04/2024</v>
      </c>
      <c r="I79" s="3" t="str">
        <f>_xll.BDP(Table2[[#This Row],[isin]]&amp;" "&amp;Table2[[#This Row],[MktSec]],Table2[[#Headers],[final_maturity]])</f>
        <v>02/04/2025</v>
      </c>
    </row>
    <row r="80" spans="1:9" x14ac:dyDescent="0.25">
      <c r="A80" s="2" t="s">
        <v>97</v>
      </c>
      <c r="B80" s="2">
        <f>LEN(Table2[[#This Row],[isin]])</f>
        <v>12</v>
      </c>
      <c r="C80" s="2" t="s">
        <v>24</v>
      </c>
      <c r="D80" s="2" t="s">
        <v>457</v>
      </c>
      <c r="E80" s="2" t="str">
        <f>_xll.BDP(Table2[[#This Row],[isin]]&amp;" "&amp;Table2[[#This Row],[MktSec]],Table2[[#Headers],[short_name]])</f>
        <v>BANCO BILBAO VIZ</v>
      </c>
      <c r="F80" s="3" t="str">
        <f t="array" ref="F80">_xll.BDP(Table2[[#This Row],[isin]]&amp;" "&amp;Table2[[#This Row],[MktSec]],Table2[[#Headers],[INDUSTRY_GROUP]])</f>
        <v>Banks</v>
      </c>
      <c r="G80" s="3" t="str">
        <f>_xll.BDP(Table2[[#This Row],[isin]]&amp;" "&amp;Table2[[#This Row],[MktSec]],Table2[[#Headers],[callable]])</f>
        <v>N</v>
      </c>
      <c r="H80" s="3" t="str">
        <f>_xll.BDP(Table2[[#This Row],[isin]]&amp;" "&amp;Table2[[#This Row],[MktSec]],Table2[[#Headers],[nxt_call_dt]])</f>
        <v>#N/A Field Not Applicable</v>
      </c>
      <c r="I80" s="3" t="str">
        <f>_xll.BDP(Table2[[#This Row],[isin]]&amp;" "&amp;Table2[[#This Row],[MktSec]],Table2[[#Headers],[final_maturity]])</f>
        <v>14/01/2027</v>
      </c>
    </row>
    <row r="81" spans="1:9" x14ac:dyDescent="0.25">
      <c r="A81" s="2" t="s">
        <v>98</v>
      </c>
      <c r="B81" s="2">
        <f>LEN(Table2[[#This Row],[isin]])</f>
        <v>12</v>
      </c>
      <c r="C81" s="2" t="s">
        <v>24</v>
      </c>
      <c r="D81" s="2" t="s">
        <v>458</v>
      </c>
      <c r="E81" s="2" t="str">
        <f>_xll.BDP(Table2[[#This Row],[isin]]&amp;" "&amp;Table2[[#This Row],[MktSec]],Table2[[#Headers],[short_name]])</f>
        <v>BNP PARIBAS</v>
      </c>
      <c r="F81" s="3" t="str">
        <f t="array" ref="F81">_xll.BDP(Table2[[#This Row],[isin]]&amp;" "&amp;Table2[[#This Row],[MktSec]],Table2[[#Headers],[INDUSTRY_GROUP]])</f>
        <v>Banks</v>
      </c>
      <c r="G81" s="3" t="str">
        <f>_xll.BDP(Table2[[#This Row],[isin]]&amp;" "&amp;Table2[[#This Row],[MktSec]],Table2[[#Headers],[callable]])</f>
        <v>N</v>
      </c>
      <c r="H81" s="3" t="str">
        <f>_xll.BDP(Table2[[#This Row],[isin]]&amp;" "&amp;Table2[[#This Row],[MktSec]],Table2[[#Headers],[nxt_call_dt]])</f>
        <v>#N/A Field Not Applicable</v>
      </c>
      <c r="I81" s="3" t="str">
        <f>_xll.BDP(Table2[[#This Row],[isin]]&amp;" "&amp;Table2[[#This Row],[MktSec]],Table2[[#Headers],[final_maturity]])</f>
        <v>25/05/2028</v>
      </c>
    </row>
    <row r="82" spans="1:9" x14ac:dyDescent="0.25">
      <c r="A82" s="2" t="s">
        <v>99</v>
      </c>
      <c r="B82" s="2">
        <f>LEN(Table2[[#This Row],[isin]])</f>
        <v>12</v>
      </c>
      <c r="C82" s="2" t="s">
        <v>24</v>
      </c>
      <c r="D82" s="2" t="s">
        <v>459</v>
      </c>
      <c r="E82" s="2" t="str">
        <f>_xll.BDP(Table2[[#This Row],[isin]]&amp;" "&amp;Table2[[#This Row],[MktSec]],Table2[[#Headers],[short_name]])</f>
        <v>BNP PARIBAS</v>
      </c>
      <c r="F82" s="3" t="str">
        <f t="array" ref="F82">_xll.BDP(Table2[[#This Row],[isin]]&amp;" "&amp;Table2[[#This Row],[MktSec]],Table2[[#Headers],[INDUSTRY_GROUP]])</f>
        <v>Banks</v>
      </c>
      <c r="G82" s="3" t="str">
        <f>_xll.BDP(Table2[[#This Row],[isin]]&amp;" "&amp;Table2[[#This Row],[MktSec]],Table2[[#Headers],[callable]])</f>
        <v>Y</v>
      </c>
      <c r="H82" s="3" t="str">
        <f>_xll.BDP(Table2[[#This Row],[isin]]&amp;" "&amp;Table2[[#This Row],[MktSec]],Table2[[#Headers],[nxt_call_dt]])</f>
        <v>20/11/2025</v>
      </c>
      <c r="I82" s="3" t="str">
        <f>_xll.BDP(Table2[[#This Row],[isin]]&amp;" "&amp;Table2[[#This Row],[MktSec]],Table2[[#Headers],[final_maturity]])</f>
        <v>20/11/2030</v>
      </c>
    </row>
    <row r="83" spans="1:9" x14ac:dyDescent="0.25">
      <c r="A83" s="2" t="s">
        <v>100</v>
      </c>
      <c r="B83" s="2">
        <f>LEN(Table2[[#This Row],[isin]])</f>
        <v>12</v>
      </c>
      <c r="C83" s="2" t="s">
        <v>24</v>
      </c>
      <c r="D83" s="2" t="s">
        <v>460</v>
      </c>
      <c r="E83" s="2" t="str">
        <f>_xll.BDP(Table2[[#This Row],[isin]]&amp;" "&amp;Table2[[#This Row],[MktSec]],Table2[[#Headers],[short_name]])</f>
        <v>BNP PARIBAS</v>
      </c>
      <c r="F83" s="3" t="str">
        <f t="array" ref="F83">_xll.BDP(Table2[[#This Row],[isin]]&amp;" "&amp;Table2[[#This Row],[MktSec]],Table2[[#Headers],[INDUSTRY_GROUP]])</f>
        <v>Banks</v>
      </c>
      <c r="G83" s="3" t="str">
        <f>_xll.BDP(Table2[[#This Row],[isin]]&amp;" "&amp;Table2[[#This Row],[MktSec]],Table2[[#Headers],[callable]])</f>
        <v>Y</v>
      </c>
      <c r="H83" s="3" t="str">
        <f>_xll.BDP(Table2[[#This Row],[isin]]&amp;" "&amp;Table2[[#This Row],[MktSec]],Table2[[#Headers],[nxt_call_dt]])</f>
        <v>14/10/2022</v>
      </c>
      <c r="I83" s="3" t="str">
        <f>_xll.BDP(Table2[[#This Row],[isin]]&amp;" "&amp;Table2[[#This Row],[MktSec]],Table2[[#Headers],[final_maturity]])</f>
        <v>14/10/2027</v>
      </c>
    </row>
    <row r="84" spans="1:9" x14ac:dyDescent="0.25">
      <c r="A84" s="2" t="s">
        <v>37</v>
      </c>
      <c r="B84" s="2">
        <f>LEN(Table2[[#This Row],[isin]])</f>
        <v>12</v>
      </c>
      <c r="C84" s="2" t="s">
        <v>24</v>
      </c>
      <c r="D84" s="2" t="s">
        <v>397</v>
      </c>
      <c r="E84" s="2" t="str">
        <f>_xll.BDP(Table2[[#This Row],[isin]]&amp;" "&amp;Table2[[#This Row],[MktSec]],Table2[[#Headers],[short_name]])</f>
        <v>CREDIT SUISSE</v>
      </c>
      <c r="F84" s="3" t="str">
        <f t="array" ref="F84">_xll.BDP(Table2[[#This Row],[isin]]&amp;" "&amp;Table2[[#This Row],[MktSec]],Table2[[#Headers],[INDUSTRY_GROUP]])</f>
        <v>Banks</v>
      </c>
      <c r="G84" s="3" t="str">
        <f>_xll.BDP(Table2[[#This Row],[isin]]&amp;" "&amp;Table2[[#This Row],[MktSec]],Table2[[#Headers],[callable]])</f>
        <v>Y</v>
      </c>
      <c r="H84" s="3" t="str">
        <f>_xll.BDP(Table2[[#This Row],[isin]]&amp;" "&amp;Table2[[#This Row],[MktSec]],Table2[[#Headers],[nxt_call_dt]])</f>
        <v>02/04/2025</v>
      </c>
      <c r="I84" s="3" t="str">
        <f>_xll.BDP(Table2[[#This Row],[isin]]&amp;" "&amp;Table2[[#This Row],[MktSec]],Table2[[#Headers],[final_maturity]])</f>
        <v>02/04/2026</v>
      </c>
    </row>
    <row r="85" spans="1:9" x14ac:dyDescent="0.25">
      <c r="A85" s="2" t="s">
        <v>101</v>
      </c>
      <c r="B85" s="2">
        <f>LEN(Table2[[#This Row],[isin]])</f>
        <v>20</v>
      </c>
      <c r="D85" s="2" t="s">
        <v>101</v>
      </c>
      <c r="E85" s="2" t="e">
        <f>_xll.BDP(Table2[[#This Row],[isin]]&amp;" "&amp;Table2[[#This Row],[MktSec]],Table2[[#Headers],[short_name]])</f>
        <v>#N/A</v>
      </c>
      <c r="F85" s="3" t="e">
        <f t="array" ref="F85">_xll.BDP(Table2[[#This Row],[isin]]&amp;" "&amp;Table2[[#This Row],[MktSec]],Table2[[#Headers],[INDUSTRY_GROUP]])</f>
        <v>#N/A</v>
      </c>
      <c r="G85" s="3" t="e">
        <f>_xll.BDP(Table2[[#This Row],[isin]]&amp;" "&amp;Table2[[#This Row],[MktSec]],Table2[[#Headers],[callable]])</f>
        <v>#N/A</v>
      </c>
      <c r="H85" s="3" t="e">
        <f>_xll.BDP(Table2[[#This Row],[isin]]&amp;" "&amp;Table2[[#This Row],[MktSec]],Table2[[#Headers],[nxt_call_dt]])</f>
        <v>#N/A</v>
      </c>
      <c r="I85" s="3" t="e">
        <f>_xll.BDP(Table2[[#This Row],[isin]]&amp;" "&amp;Table2[[#This Row],[MktSec]],Table2[[#Headers],[final_maturity]])</f>
        <v>#N/A</v>
      </c>
    </row>
    <row r="86" spans="1:9" x14ac:dyDescent="0.25">
      <c r="A86" s="2" t="s">
        <v>102</v>
      </c>
      <c r="B86" s="2">
        <f>LEN(Table2[[#This Row],[isin]])</f>
        <v>12</v>
      </c>
      <c r="C86" s="2" t="s">
        <v>24</v>
      </c>
      <c r="D86" s="2" t="s">
        <v>461</v>
      </c>
      <c r="E86" s="2" t="str">
        <f>_xll.BDP(Table2[[#This Row],[isin]]&amp;" "&amp;Table2[[#This Row],[MktSec]],Table2[[#Headers],[short_name]])</f>
        <v>ING GROEP NV</v>
      </c>
      <c r="F86" s="3" t="str">
        <f t="array" ref="F86">_xll.BDP(Table2[[#This Row],[isin]]&amp;" "&amp;Table2[[#This Row],[MktSec]],Table2[[#Headers],[INDUSTRY_GROUP]])</f>
        <v>Banks</v>
      </c>
      <c r="G86" s="3" t="str">
        <f>_xll.BDP(Table2[[#This Row],[isin]]&amp;" "&amp;Table2[[#This Row],[MktSec]],Table2[[#Headers],[callable]])</f>
        <v>Y</v>
      </c>
      <c r="H86" s="3" t="str">
        <f>_xll.BDP(Table2[[#This Row],[isin]]&amp;" "&amp;Table2[[#This Row],[MktSec]],Table2[[#Headers],[nxt_call_dt]])</f>
        <v>26/09/2024</v>
      </c>
      <c r="I86" s="3" t="str">
        <f>_xll.BDP(Table2[[#This Row],[isin]]&amp;" "&amp;Table2[[#This Row],[MktSec]],Table2[[#Headers],[final_maturity]])</f>
        <v>26/09/2029</v>
      </c>
    </row>
    <row r="87" spans="1:9" x14ac:dyDescent="0.25">
      <c r="A87" s="2" t="s">
        <v>103</v>
      </c>
      <c r="B87" s="2">
        <f>LEN(Table2[[#This Row],[isin]])</f>
        <v>12</v>
      </c>
      <c r="C87" s="2" t="s">
        <v>24</v>
      </c>
      <c r="D87" s="2" t="s">
        <v>462</v>
      </c>
      <c r="E87" s="2" t="str">
        <f>_xll.BDP(Table2[[#This Row],[isin]]&amp;" "&amp;Table2[[#This Row],[MktSec]],Table2[[#Headers],[short_name]])</f>
        <v>JPMORGAN CHASE</v>
      </c>
      <c r="F87" s="3" t="str">
        <f t="array" ref="F87">_xll.BDP(Table2[[#This Row],[isin]]&amp;" "&amp;Table2[[#This Row],[MktSec]],Table2[[#Headers],[INDUSTRY_GROUP]])</f>
        <v>Banks</v>
      </c>
      <c r="G87" s="3" t="str">
        <f>_xll.BDP(Table2[[#This Row],[isin]]&amp;" "&amp;Table2[[#This Row],[MktSec]],Table2[[#Headers],[callable]])</f>
        <v>Y</v>
      </c>
      <c r="H87" s="3" t="str">
        <f>_xll.BDP(Table2[[#This Row],[isin]]&amp;" "&amp;Table2[[#This Row],[MktSec]],Table2[[#Headers],[nxt_call_dt]])</f>
        <v>24/02/2027</v>
      </c>
      <c r="I87" s="3" t="str">
        <f>_xll.BDP(Table2[[#This Row],[isin]]&amp;" "&amp;Table2[[#This Row],[MktSec]],Table2[[#Headers],[final_maturity]])</f>
        <v>24/02/2028</v>
      </c>
    </row>
    <row r="88" spans="1:9" x14ac:dyDescent="0.25">
      <c r="A88" s="2" t="s">
        <v>69</v>
      </c>
      <c r="B88" s="2">
        <f>LEN(Table2[[#This Row],[isin]])</f>
        <v>4</v>
      </c>
      <c r="C88" s="2" t="s">
        <v>733</v>
      </c>
      <c r="D88" s="2" t="s">
        <v>429</v>
      </c>
      <c r="E88" s="2" t="str">
        <f>_xll.BDP(Table2[[#This Row],[isin]]&amp;" "&amp;Table2[[#This Row],[MktSec]],Table2[[#Headers],[short_name]])</f>
        <v>EURO-BOBL FUTURE  Jun20</v>
      </c>
      <c r="F88" s="3" t="str">
        <f t="array" ref="F88">_xll.BDP(Table2[[#This Row],[isin]]&amp;" "&amp;Table2[[#This Row],[MktSec]],Table2[[#Headers],[INDUSTRY_GROUP]])</f>
        <v>#N/A Field Not Applicable</v>
      </c>
      <c r="G88" s="3" t="str">
        <f>_xll.BDP(Table2[[#This Row],[isin]]&amp;" "&amp;Table2[[#This Row],[MktSec]],Table2[[#Headers],[callable]])</f>
        <v>#N/A Field Not Applicable</v>
      </c>
      <c r="H88" s="3" t="str">
        <f>_xll.BDP(Table2[[#This Row],[isin]]&amp;" "&amp;Table2[[#This Row],[MktSec]],Table2[[#Headers],[nxt_call_dt]])</f>
        <v>#N/A Field Not Applicable</v>
      </c>
      <c r="I88" s="3" t="str">
        <f>_xll.BDP(Table2[[#This Row],[isin]]&amp;" "&amp;Table2[[#This Row],[MktSec]],Table2[[#Headers],[final_maturity]])</f>
        <v>#N/A Field Not Applicable</v>
      </c>
    </row>
    <row r="89" spans="1:9" x14ac:dyDescent="0.25">
      <c r="A89" s="2" t="s">
        <v>75</v>
      </c>
      <c r="B89" s="2">
        <f>LEN(Table2[[#This Row],[isin]])</f>
        <v>4</v>
      </c>
      <c r="C89" s="2" t="s">
        <v>733</v>
      </c>
      <c r="D89" s="2" t="s">
        <v>435</v>
      </c>
      <c r="E89" s="2" t="str">
        <f>_xll.BDP(Table2[[#This Row],[isin]]&amp;" "&amp;Table2[[#This Row],[MktSec]],Table2[[#Headers],[short_name]])</f>
        <v>EURO-BUND FUTURE  Jun20</v>
      </c>
      <c r="F89" s="3" t="str">
        <f t="array" ref="F89">_xll.BDP(Table2[[#This Row],[isin]]&amp;" "&amp;Table2[[#This Row],[MktSec]],Table2[[#Headers],[INDUSTRY_GROUP]])</f>
        <v>#N/A Field Not Applicable</v>
      </c>
      <c r="G89" s="3" t="str">
        <f>_xll.BDP(Table2[[#This Row],[isin]]&amp;" "&amp;Table2[[#This Row],[MktSec]],Table2[[#Headers],[callable]])</f>
        <v>#N/A Field Not Applicable</v>
      </c>
      <c r="H89" s="3" t="str">
        <f>_xll.BDP(Table2[[#This Row],[isin]]&amp;" "&amp;Table2[[#This Row],[MktSec]],Table2[[#Headers],[nxt_call_dt]])</f>
        <v>#N/A Field Not Applicable</v>
      </c>
      <c r="I89" s="3" t="str">
        <f>_xll.BDP(Table2[[#This Row],[isin]]&amp;" "&amp;Table2[[#This Row],[MktSec]],Table2[[#Headers],[final_maturity]])</f>
        <v>#N/A Field Not Applicable</v>
      </c>
    </row>
    <row r="90" spans="1:9" x14ac:dyDescent="0.25">
      <c r="A90" s="2" t="s">
        <v>76</v>
      </c>
      <c r="B90" s="2">
        <f>LEN(Table2[[#This Row],[isin]])</f>
        <v>12</v>
      </c>
      <c r="C90" s="2" t="s">
        <v>24</v>
      </c>
      <c r="D90" s="2" t="s">
        <v>436</v>
      </c>
      <c r="E90" s="2" t="str">
        <f>_xll.BDP(Table2[[#This Row],[isin]]&amp;" "&amp;Table2[[#This Row],[MktSec]],Table2[[#Headers],[short_name]])</f>
        <v>SVENSKA HNDLSBKN</v>
      </c>
      <c r="F90" s="3" t="str">
        <f t="array" ref="F90">_xll.BDP(Table2[[#This Row],[isin]]&amp;" "&amp;Table2[[#This Row],[MktSec]],Table2[[#Headers],[INDUSTRY_GROUP]])</f>
        <v>Banks</v>
      </c>
      <c r="G90" s="3" t="str">
        <f>_xll.BDP(Table2[[#This Row],[isin]]&amp;" "&amp;Table2[[#This Row],[MktSec]],Table2[[#Headers],[callable]])</f>
        <v>N</v>
      </c>
      <c r="H90" s="3" t="str">
        <f>_xll.BDP(Table2[[#This Row],[isin]]&amp;" "&amp;Table2[[#This Row],[MktSec]],Table2[[#Headers],[nxt_call_dt]])</f>
        <v>#N/A Field Not Applicable</v>
      </c>
      <c r="I90" s="3" t="str">
        <f>_xll.BDP(Table2[[#This Row],[isin]]&amp;" "&amp;Table2[[#This Row],[MktSec]],Table2[[#Headers],[final_maturity]])</f>
        <v>15/04/2025</v>
      </c>
    </row>
    <row r="91" spans="1:9" x14ac:dyDescent="0.25">
      <c r="A91" s="2" t="s">
        <v>104</v>
      </c>
      <c r="B91" s="2">
        <f>LEN(Table2[[#This Row],[isin]])</f>
        <v>12</v>
      </c>
      <c r="C91" s="2" t="s">
        <v>24</v>
      </c>
      <c r="D91" s="2" t="s">
        <v>463</v>
      </c>
      <c r="E91" s="2" t="str">
        <f>_xll.BDP(Table2[[#This Row],[isin]]&amp;" "&amp;Table2[[#This Row],[MktSec]],Table2[[#Headers],[short_name]])</f>
        <v>UBS GROUP FUNDIN</v>
      </c>
      <c r="F91" s="3" t="str">
        <f t="array" ref="F91">_xll.BDP(Table2[[#This Row],[isin]]&amp;" "&amp;Table2[[#This Row],[MktSec]],Table2[[#Headers],[INDUSTRY_GROUP]])</f>
        <v>Banks</v>
      </c>
      <c r="G91" s="3" t="str">
        <f>_xll.BDP(Table2[[#This Row],[isin]]&amp;" "&amp;Table2[[#This Row],[MktSec]],Table2[[#Headers],[callable]])</f>
        <v>Y</v>
      </c>
      <c r="H91" s="3" t="str">
        <f>_xll.BDP(Table2[[#This Row],[isin]]&amp;" "&amp;Table2[[#This Row],[MktSec]],Table2[[#Headers],[nxt_call_dt]])</f>
        <v>01/06/2026</v>
      </c>
      <c r="I91" s="3" t="str">
        <f>_xll.BDP(Table2[[#This Row],[isin]]&amp;" "&amp;Table2[[#This Row],[MktSec]],Table2[[#Headers],[final_maturity]])</f>
        <v>01/09/2026</v>
      </c>
    </row>
    <row r="92" spans="1:9" x14ac:dyDescent="0.25">
      <c r="A92" s="2" t="s">
        <v>69</v>
      </c>
      <c r="B92" s="2">
        <f>LEN(Table2[[#This Row],[isin]])</f>
        <v>4</v>
      </c>
      <c r="C92" s="2" t="s">
        <v>733</v>
      </c>
      <c r="D92" s="2" t="s">
        <v>429</v>
      </c>
      <c r="E92" s="2" t="str">
        <f>_xll.BDP(Table2[[#This Row],[isin]]&amp;" "&amp;Table2[[#This Row],[MktSec]],Table2[[#Headers],[short_name]])</f>
        <v>EURO-BOBL FUTURE  Jun20</v>
      </c>
      <c r="F92" s="3" t="str">
        <f t="array" ref="F92">_xll.BDP(Table2[[#This Row],[isin]]&amp;" "&amp;Table2[[#This Row],[MktSec]],Table2[[#Headers],[INDUSTRY_GROUP]])</f>
        <v>#N/A Field Not Applicable</v>
      </c>
      <c r="G92" s="3" t="str">
        <f>_xll.BDP(Table2[[#This Row],[isin]]&amp;" "&amp;Table2[[#This Row],[MktSec]],Table2[[#Headers],[callable]])</f>
        <v>#N/A Field Not Applicable</v>
      </c>
      <c r="H92" s="3" t="str">
        <f>_xll.BDP(Table2[[#This Row],[isin]]&amp;" "&amp;Table2[[#This Row],[MktSec]],Table2[[#Headers],[nxt_call_dt]])</f>
        <v>#N/A Field Not Applicable</v>
      </c>
      <c r="I92" s="3" t="str">
        <f>_xll.BDP(Table2[[#This Row],[isin]]&amp;" "&amp;Table2[[#This Row],[MktSec]],Table2[[#Headers],[final_maturity]])</f>
        <v>#N/A Field Not Applicable</v>
      </c>
    </row>
    <row r="93" spans="1:9" x14ac:dyDescent="0.25">
      <c r="A93" s="2" t="s">
        <v>95</v>
      </c>
      <c r="B93" s="2">
        <f>LEN(Table2[[#This Row],[isin]])</f>
        <v>12</v>
      </c>
      <c r="C93" s="2" t="s">
        <v>24</v>
      </c>
      <c r="D93" s="2" t="s">
        <v>455</v>
      </c>
      <c r="E93" s="2" t="str">
        <f>_xll.BDP(Table2[[#This Row],[isin]]&amp;" "&amp;Table2[[#This Row],[MktSec]],Table2[[#Headers],[short_name]])</f>
        <v>UBS AG LONDON</v>
      </c>
      <c r="F93" s="3" t="str">
        <f t="array" ref="F93">_xll.BDP(Table2[[#This Row],[isin]]&amp;" "&amp;Table2[[#This Row],[MktSec]],Table2[[#Headers],[INDUSTRY_GROUP]])</f>
        <v>Banks</v>
      </c>
      <c r="G93" s="3" t="str">
        <f>_xll.BDP(Table2[[#This Row],[isin]]&amp;" "&amp;Table2[[#This Row],[MktSec]],Table2[[#Headers],[callable]])</f>
        <v>Y</v>
      </c>
      <c r="H93" s="3" t="str">
        <f>_xll.BDP(Table2[[#This Row],[isin]]&amp;" "&amp;Table2[[#This Row],[MktSec]],Table2[[#Headers],[nxt_call_dt]])</f>
        <v>21/03/2023</v>
      </c>
      <c r="I93" s="3" t="str">
        <f>_xll.BDP(Table2[[#This Row],[isin]]&amp;" "&amp;Table2[[#This Row],[MktSec]],Table2[[#Headers],[final_maturity]])</f>
        <v>21/04/2023</v>
      </c>
    </row>
    <row r="94" spans="1:9" x14ac:dyDescent="0.25">
      <c r="A94" s="2" t="s">
        <v>105</v>
      </c>
      <c r="B94" s="2">
        <f>LEN(Table2[[#This Row],[isin]])</f>
        <v>12</v>
      </c>
      <c r="C94" s="2" t="s">
        <v>24</v>
      </c>
      <c r="D94" s="2" t="s">
        <v>464</v>
      </c>
      <c r="E94" s="2" t="str">
        <f>_xll.BDP(Table2[[#This Row],[isin]]&amp;" "&amp;Table2[[#This Row],[MktSec]],Table2[[#Headers],[short_name]])</f>
        <v>ACCOR</v>
      </c>
      <c r="F94" s="3" t="str">
        <f t="array" ref="F94">_xll.BDP(Table2[[#This Row],[isin]]&amp;" "&amp;Table2[[#This Row],[MktSec]],Table2[[#Headers],[INDUSTRY_GROUP]])</f>
        <v>Lodging</v>
      </c>
      <c r="G94" s="3" t="str">
        <f>_xll.BDP(Table2[[#This Row],[isin]]&amp;" "&amp;Table2[[#This Row],[MktSec]],Table2[[#Headers],[callable]])</f>
        <v>Y</v>
      </c>
      <c r="H94" s="3" t="str">
        <f>_xll.BDP(Table2[[#This Row],[isin]]&amp;" "&amp;Table2[[#This Row],[MktSec]],Table2[[#Headers],[nxt_call_dt]])</f>
        <v>30/01/2025</v>
      </c>
      <c r="I94" s="3" t="str">
        <f>_xll.BDP(Table2[[#This Row],[isin]]&amp;" "&amp;Table2[[#This Row],[MktSec]],Table2[[#Headers],[final_maturity]])</f>
        <v>#N/A Field Not Applicable</v>
      </c>
    </row>
    <row r="95" spans="1:9" x14ac:dyDescent="0.25">
      <c r="A95" s="2" t="s">
        <v>6</v>
      </c>
      <c r="B95" s="2">
        <f>LEN(Table2[[#This Row],[isin]])</f>
        <v>12</v>
      </c>
      <c r="C95" s="2" t="s">
        <v>24</v>
      </c>
      <c r="D95" s="2" t="s">
        <v>465</v>
      </c>
      <c r="E95" s="2" t="str">
        <f>_xll.BDP(Table2[[#This Row],[isin]]&amp;" "&amp;Table2[[#This Row],[MktSec]],Table2[[#Headers],[short_name]])</f>
        <v>ARKEMA</v>
      </c>
      <c r="F95" s="3" t="str">
        <f t="array" ref="F95">_xll.BDP(Table2[[#This Row],[isin]]&amp;" "&amp;Table2[[#This Row],[MktSec]],Table2[[#Headers],[INDUSTRY_GROUP]])</f>
        <v>Chemicals</v>
      </c>
      <c r="G95" s="3" t="str">
        <f>_xll.BDP(Table2[[#This Row],[isin]]&amp;" "&amp;Table2[[#This Row],[MktSec]],Table2[[#Headers],[callable]])</f>
        <v>Y</v>
      </c>
      <c r="H95" s="3" t="str">
        <f>_xll.BDP(Table2[[#This Row],[isin]]&amp;" "&amp;Table2[[#This Row],[MktSec]],Table2[[#Headers],[nxt_call_dt]])</f>
        <v>17/06/2024</v>
      </c>
      <c r="I95" s="3" t="str">
        <f>_xll.BDP(Table2[[#This Row],[isin]]&amp;" "&amp;Table2[[#This Row],[MktSec]],Table2[[#Headers],[final_maturity]])</f>
        <v>#N/A Field Not Applicable</v>
      </c>
    </row>
    <row r="96" spans="1:9" x14ac:dyDescent="0.25">
      <c r="A96" s="2" t="s">
        <v>106</v>
      </c>
      <c r="B96" s="2">
        <f>LEN(Table2[[#This Row],[isin]])</f>
        <v>12</v>
      </c>
      <c r="C96" s="2" t="s">
        <v>24</v>
      </c>
      <c r="D96" s="2" t="s">
        <v>466</v>
      </c>
      <c r="E96" s="2" t="str">
        <f>_xll.BDP(Table2[[#This Row],[isin]]&amp;" "&amp;Table2[[#This Row],[MktSec]],Table2[[#Headers],[short_name]])</f>
        <v>AMERICA MOVIL SA</v>
      </c>
      <c r="F96" s="3" t="str">
        <f t="array" ref="F96">_xll.BDP(Table2[[#This Row],[isin]]&amp;" "&amp;Table2[[#This Row],[MktSec]],Table2[[#Headers],[INDUSTRY_GROUP]])</f>
        <v>Telecommunications</v>
      </c>
      <c r="G96" s="3" t="str">
        <f>_xll.BDP(Table2[[#This Row],[isin]]&amp;" "&amp;Table2[[#This Row],[MktSec]],Table2[[#Headers],[callable]])</f>
        <v>Y</v>
      </c>
      <c r="H96" s="3" t="str">
        <f>_xll.BDP(Table2[[#This Row],[isin]]&amp;" "&amp;Table2[[#This Row],[MktSec]],Table2[[#Headers],[nxt_call_dt]])</f>
        <v>06/09/2023</v>
      </c>
      <c r="I96" s="3" t="str">
        <f>_xll.BDP(Table2[[#This Row],[isin]]&amp;" "&amp;Table2[[#This Row],[MktSec]],Table2[[#Headers],[final_maturity]])</f>
        <v>06/09/2073</v>
      </c>
    </row>
    <row r="97" spans="1:9" x14ac:dyDescent="0.25">
      <c r="A97" s="2" t="s">
        <v>107</v>
      </c>
      <c r="B97" s="2">
        <f>LEN(Table2[[#This Row],[isin]])</f>
        <v>12</v>
      </c>
      <c r="C97" s="2" t="s">
        <v>24</v>
      </c>
      <c r="D97" s="2" t="s">
        <v>466</v>
      </c>
      <c r="E97" s="2" t="str">
        <f>_xll.BDP(Table2[[#This Row],[isin]]&amp;" "&amp;Table2[[#This Row],[MktSec]],Table2[[#Headers],[short_name]])</f>
        <v>AMERICA MOVIL SA</v>
      </c>
      <c r="F97" s="3" t="str">
        <f t="array" ref="F97">_xll.BDP(Table2[[#This Row],[isin]]&amp;" "&amp;Table2[[#This Row],[MktSec]],Table2[[#Headers],[INDUSTRY_GROUP]])</f>
        <v>Telecommunications</v>
      </c>
      <c r="G97" s="3" t="str">
        <f>_xll.BDP(Table2[[#This Row],[isin]]&amp;" "&amp;Table2[[#This Row],[MktSec]],Table2[[#Headers],[callable]])</f>
        <v>Y</v>
      </c>
      <c r="H97" s="3" t="str">
        <f>_xll.BDP(Table2[[#This Row],[isin]]&amp;" "&amp;Table2[[#This Row],[MktSec]],Table2[[#Headers],[nxt_call_dt]])</f>
        <v>06/09/2020</v>
      </c>
      <c r="I97" s="3" t="str">
        <f>_xll.BDP(Table2[[#This Row],[isin]]&amp;" "&amp;Table2[[#This Row],[MktSec]],Table2[[#Headers],[final_maturity]])</f>
        <v>06/09/2073</v>
      </c>
    </row>
    <row r="98" spans="1:9" x14ac:dyDescent="0.25">
      <c r="A98" s="2" t="s">
        <v>9</v>
      </c>
      <c r="B98" s="2">
        <f>LEN(Table2[[#This Row],[isin]])</f>
        <v>12</v>
      </c>
      <c r="C98" s="2" t="s">
        <v>24</v>
      </c>
      <c r="D98" s="2" t="s">
        <v>467</v>
      </c>
      <c r="E98" s="2" t="str">
        <f>_xll.BDP(Table2[[#This Row],[isin]]&amp;" "&amp;Table2[[#This Row],[MktSec]],Table2[[#Headers],[short_name]])</f>
        <v>BAYER AG</v>
      </c>
      <c r="F98" s="3" t="str">
        <f t="array" ref="F98">_xll.BDP(Table2[[#This Row],[isin]]&amp;" "&amp;Table2[[#This Row],[MktSec]],Table2[[#Headers],[INDUSTRY_GROUP]])</f>
        <v>Pharmaceuticals</v>
      </c>
      <c r="G98" s="3" t="str">
        <f>_xll.BDP(Table2[[#This Row],[isin]]&amp;" "&amp;Table2[[#This Row],[MktSec]],Table2[[#Headers],[callable]])</f>
        <v>Y</v>
      </c>
      <c r="H98" s="3" t="str">
        <f>_xll.BDP(Table2[[#This Row],[isin]]&amp;" "&amp;Table2[[#This Row],[MktSec]],Table2[[#Headers],[nxt_call_dt]])</f>
        <v>12/08/2027</v>
      </c>
      <c r="I98" s="3" t="str">
        <f>_xll.BDP(Table2[[#This Row],[isin]]&amp;" "&amp;Table2[[#This Row],[MktSec]],Table2[[#Headers],[final_maturity]])</f>
        <v>12/11/2079</v>
      </c>
    </row>
    <row r="99" spans="1:9" x14ac:dyDescent="0.25">
      <c r="A99" s="2" t="s">
        <v>108</v>
      </c>
      <c r="B99" s="2">
        <f>LEN(Table2[[#This Row],[isin]])</f>
        <v>12</v>
      </c>
      <c r="C99" s="2" t="s">
        <v>24</v>
      </c>
      <c r="D99" s="2" t="s">
        <v>468</v>
      </c>
      <c r="E99" s="2" t="str">
        <f>_xll.BDP(Table2[[#This Row],[isin]]&amp;" "&amp;Table2[[#This Row],[MktSec]],Table2[[#Headers],[short_name]])</f>
        <v>BERTELSMANN SE</v>
      </c>
      <c r="F99" s="3" t="str">
        <f t="array" ref="F99">_xll.BDP(Table2[[#This Row],[isin]]&amp;" "&amp;Table2[[#This Row],[MktSec]],Table2[[#Headers],[INDUSTRY_GROUP]])</f>
        <v>Media</v>
      </c>
      <c r="G99" s="3" t="str">
        <f>_xll.BDP(Table2[[#This Row],[isin]]&amp;" "&amp;Table2[[#This Row],[MktSec]],Table2[[#Headers],[callable]])</f>
        <v>Y</v>
      </c>
      <c r="H99" s="3" t="str">
        <f>_xll.BDP(Table2[[#This Row],[isin]]&amp;" "&amp;Table2[[#This Row],[MktSec]],Table2[[#Headers],[nxt_call_dt]])</f>
        <v>23/04/2023</v>
      </c>
      <c r="I99" s="3" t="str">
        <f>_xll.BDP(Table2[[#This Row],[isin]]&amp;" "&amp;Table2[[#This Row],[MktSec]],Table2[[#Headers],[final_maturity]])</f>
        <v>23/04/2075</v>
      </c>
    </row>
    <row r="100" spans="1:9" x14ac:dyDescent="0.25">
      <c r="A100" s="2" t="s">
        <v>109</v>
      </c>
      <c r="B100" s="2">
        <f>LEN(Table2[[#This Row],[isin]])</f>
        <v>12</v>
      </c>
      <c r="C100" s="2" t="s">
        <v>24</v>
      </c>
      <c r="D100" s="2" t="s">
        <v>469</v>
      </c>
      <c r="E100" s="2" t="str">
        <f>_xll.BDP(Table2[[#This Row],[isin]]&amp;" "&amp;Table2[[#This Row],[MktSec]],Table2[[#Headers],[short_name]])</f>
        <v>BERTELSMANN SE</v>
      </c>
      <c r="F100" s="3" t="str">
        <f t="array" ref="F100">_xll.BDP(Table2[[#This Row],[isin]]&amp;" "&amp;Table2[[#This Row],[MktSec]],Table2[[#Headers],[INDUSTRY_GROUP]])</f>
        <v>Media</v>
      </c>
      <c r="G100" s="3" t="str">
        <f>_xll.BDP(Table2[[#This Row],[isin]]&amp;" "&amp;Table2[[#This Row],[MktSec]],Table2[[#Headers],[callable]])</f>
        <v>Y</v>
      </c>
      <c r="H100" s="3" t="str">
        <f>_xll.BDP(Table2[[#This Row],[isin]]&amp;" "&amp;Table2[[#This Row],[MktSec]],Table2[[#Headers],[nxt_call_dt]])</f>
        <v>23/04/2027</v>
      </c>
      <c r="I100" s="3" t="str">
        <f>_xll.BDP(Table2[[#This Row],[isin]]&amp;" "&amp;Table2[[#This Row],[MktSec]],Table2[[#Headers],[final_maturity]])</f>
        <v>23/04/2075</v>
      </c>
    </row>
    <row r="101" spans="1:9" x14ac:dyDescent="0.25">
      <c r="A101" s="2" t="s">
        <v>21</v>
      </c>
      <c r="B101" s="2">
        <f>LEN(Table2[[#This Row],[isin]])</f>
        <v>12</v>
      </c>
      <c r="C101" s="2" t="s">
        <v>24</v>
      </c>
      <c r="D101" s="2" t="s">
        <v>470</v>
      </c>
      <c r="E101" s="2" t="str">
        <f>_xll.BDP(Table2[[#This Row],[isin]]&amp;" "&amp;Table2[[#This Row],[MktSec]],Table2[[#Headers],[short_name]])</f>
        <v>BHP BILLITON FIN</v>
      </c>
      <c r="F101" s="3" t="str">
        <f t="array" ref="F101">_xll.BDP(Table2[[#This Row],[isin]]&amp;" "&amp;Table2[[#This Row],[MktSec]],Table2[[#Headers],[INDUSTRY_GROUP]])</f>
        <v>Mining</v>
      </c>
      <c r="G101" s="3" t="str">
        <f>_xll.BDP(Table2[[#This Row],[isin]]&amp;" "&amp;Table2[[#This Row],[MktSec]],Table2[[#Headers],[callable]])</f>
        <v>Y</v>
      </c>
      <c r="H101" s="3" t="str">
        <f>_xll.BDP(Table2[[#This Row],[isin]]&amp;" "&amp;Table2[[#This Row],[MktSec]],Table2[[#Headers],[nxt_call_dt]])</f>
        <v>22/10/2024</v>
      </c>
      <c r="I101" s="3" t="str">
        <f>_xll.BDP(Table2[[#This Row],[isin]]&amp;" "&amp;Table2[[#This Row],[MktSec]],Table2[[#Headers],[final_maturity]])</f>
        <v>22/10/2079</v>
      </c>
    </row>
    <row r="102" spans="1:9" x14ac:dyDescent="0.25">
      <c r="A102" s="2" t="s">
        <v>110</v>
      </c>
      <c r="B102" s="2">
        <f>LEN(Table2[[#This Row],[isin]])</f>
        <v>12</v>
      </c>
      <c r="C102" s="2" t="s">
        <v>24</v>
      </c>
      <c r="D102" s="2" t="s">
        <v>471</v>
      </c>
      <c r="E102" s="2" t="str">
        <f>_xll.BDP(Table2[[#This Row],[isin]]&amp;" "&amp;Table2[[#This Row],[MktSec]],Table2[[#Headers],[short_name]])</f>
        <v>BHP BILLITON FIN</v>
      </c>
      <c r="F102" s="3" t="str">
        <f t="array" ref="F102">_xll.BDP(Table2[[#This Row],[isin]]&amp;" "&amp;Table2[[#This Row],[MktSec]],Table2[[#Headers],[INDUSTRY_GROUP]])</f>
        <v>Mining</v>
      </c>
      <c r="G102" s="3" t="str">
        <f>_xll.BDP(Table2[[#This Row],[isin]]&amp;" "&amp;Table2[[#This Row],[MktSec]],Table2[[#Headers],[callable]])</f>
        <v>Y</v>
      </c>
      <c r="H102" s="3" t="str">
        <f>_xll.BDP(Table2[[#This Row],[isin]]&amp;" "&amp;Table2[[#This Row],[MktSec]],Table2[[#Headers],[nxt_call_dt]])</f>
        <v>22/10/2022</v>
      </c>
      <c r="I102" s="3" t="str">
        <f>_xll.BDP(Table2[[#This Row],[isin]]&amp;" "&amp;Table2[[#This Row],[MktSec]],Table2[[#Headers],[final_maturity]])</f>
        <v>22/10/2077</v>
      </c>
    </row>
    <row r="103" spans="1:9" x14ac:dyDescent="0.25">
      <c r="A103" s="2" t="s">
        <v>111</v>
      </c>
      <c r="B103" s="2">
        <f>LEN(Table2[[#This Row],[isin]])</f>
        <v>12</v>
      </c>
      <c r="C103" s="2" t="s">
        <v>24</v>
      </c>
      <c r="D103" s="2" t="s">
        <v>472</v>
      </c>
      <c r="E103" s="2" t="str">
        <f>_xll.BDP(Table2[[#This Row],[isin]]&amp;" "&amp;Table2[[#This Row],[MktSec]],Table2[[#Headers],[short_name]])</f>
        <v>BHP FINANCE USA</v>
      </c>
      <c r="F103" s="3" t="str">
        <f t="array" ref="F103">_xll.BDP(Table2[[#This Row],[isin]]&amp;" "&amp;Table2[[#This Row],[MktSec]],Table2[[#Headers],[INDUSTRY_GROUP]])</f>
        <v>Mining</v>
      </c>
      <c r="G103" s="3" t="str">
        <f>_xll.BDP(Table2[[#This Row],[isin]]&amp;" "&amp;Table2[[#This Row],[MktSec]],Table2[[#Headers],[callable]])</f>
        <v>Y</v>
      </c>
      <c r="H103" s="3" t="str">
        <f>_xll.BDP(Table2[[#This Row],[isin]]&amp;" "&amp;Table2[[#This Row],[MktSec]],Table2[[#Headers],[nxt_call_dt]])</f>
        <v>19/10/2020</v>
      </c>
      <c r="I103" s="3" t="str">
        <f>_xll.BDP(Table2[[#This Row],[isin]]&amp;" "&amp;Table2[[#This Row],[MktSec]],Table2[[#Headers],[final_maturity]])</f>
        <v>19/10/2075</v>
      </c>
    </row>
    <row r="104" spans="1:9" x14ac:dyDescent="0.25">
      <c r="A104" s="2" t="s">
        <v>112</v>
      </c>
      <c r="B104" s="2">
        <f>LEN(Table2[[#This Row],[isin]])</f>
        <v>12</v>
      </c>
      <c r="C104" s="2" t="s">
        <v>24</v>
      </c>
      <c r="D104" s="2" t="s">
        <v>473</v>
      </c>
      <c r="E104" s="2" t="str">
        <f>_xll.BDP(Table2[[#This Row],[isin]]&amp;" "&amp;Table2[[#This Row],[MktSec]],Table2[[#Headers],[short_name]])</f>
        <v>BHP FINANCE USA</v>
      </c>
      <c r="F104" s="3" t="str">
        <f t="array" ref="F104">_xll.BDP(Table2[[#This Row],[isin]]&amp;" "&amp;Table2[[#This Row],[MktSec]],Table2[[#Headers],[INDUSTRY_GROUP]])</f>
        <v>Mining</v>
      </c>
      <c r="G104" s="3" t="str">
        <f>_xll.BDP(Table2[[#This Row],[isin]]&amp;" "&amp;Table2[[#This Row],[MktSec]],Table2[[#Headers],[callable]])</f>
        <v>Y</v>
      </c>
      <c r="H104" s="3" t="str">
        <f>_xll.BDP(Table2[[#This Row],[isin]]&amp;" "&amp;Table2[[#This Row],[MktSec]],Table2[[#Headers],[nxt_call_dt]])</f>
        <v>20/10/2025</v>
      </c>
      <c r="I104" s="3" t="str">
        <f>_xll.BDP(Table2[[#This Row],[isin]]&amp;" "&amp;Table2[[#This Row],[MktSec]],Table2[[#Headers],[final_maturity]])</f>
        <v>19/10/2075</v>
      </c>
    </row>
    <row r="105" spans="1:9" x14ac:dyDescent="0.25">
      <c r="A105" s="2" t="s">
        <v>113</v>
      </c>
      <c r="B105" s="2">
        <f>LEN(Table2[[#This Row],[isin]])</f>
        <v>12</v>
      </c>
      <c r="C105" s="2" t="s">
        <v>24</v>
      </c>
      <c r="D105" s="2" t="s">
        <v>474</v>
      </c>
      <c r="E105" s="2" t="str">
        <f>_xll.BDP(Table2[[#This Row],[isin]]&amp;" "&amp;Table2[[#This Row],[MktSec]],Table2[[#Headers],[short_name]])</f>
        <v>DANONE</v>
      </c>
      <c r="F105" s="3" t="str">
        <f t="array" ref="F105">_xll.BDP(Table2[[#This Row],[isin]]&amp;" "&amp;Table2[[#This Row],[MktSec]],Table2[[#Headers],[INDUSTRY_GROUP]])</f>
        <v>Food</v>
      </c>
      <c r="G105" s="3" t="str">
        <f>_xll.BDP(Table2[[#This Row],[isin]]&amp;" "&amp;Table2[[#This Row],[MktSec]],Table2[[#Headers],[callable]])</f>
        <v>Y</v>
      </c>
      <c r="H105" s="3" t="str">
        <f>_xll.BDP(Table2[[#This Row],[isin]]&amp;" "&amp;Table2[[#This Row],[MktSec]],Table2[[#Headers],[nxt_call_dt]])</f>
        <v>27/03/2023</v>
      </c>
      <c r="I105" s="3" t="str">
        <f>_xll.BDP(Table2[[#This Row],[isin]]&amp;" "&amp;Table2[[#This Row],[MktSec]],Table2[[#Headers],[final_maturity]])</f>
        <v>#N/A Field Not Applicable</v>
      </c>
    </row>
    <row r="106" spans="1:9" x14ac:dyDescent="0.25">
      <c r="A106" s="2" t="s">
        <v>114</v>
      </c>
      <c r="B106" s="2">
        <f>LEN(Table2[[#This Row],[isin]])</f>
        <v>12</v>
      </c>
      <c r="C106" s="2" t="s">
        <v>24</v>
      </c>
      <c r="D106" s="2" t="s">
        <v>475</v>
      </c>
      <c r="E106" s="2" t="str">
        <f>_xll.BDP(Table2[[#This Row],[isin]]&amp;" "&amp;Table2[[#This Row],[MktSec]],Table2[[#Headers],[short_name]])</f>
        <v>CENTRICA PLC</v>
      </c>
      <c r="F106" s="3" t="str">
        <f t="array" ref="F106">_xll.BDP(Table2[[#This Row],[isin]]&amp;" "&amp;Table2[[#This Row],[MktSec]],Table2[[#Headers],[INDUSTRY_GROUP]])</f>
        <v>Gas</v>
      </c>
      <c r="G106" s="3" t="str">
        <f>_xll.BDP(Table2[[#This Row],[isin]]&amp;" "&amp;Table2[[#This Row],[MktSec]],Table2[[#Headers],[callable]])</f>
        <v>Y</v>
      </c>
      <c r="H106" s="3" t="str">
        <f>_xll.BDP(Table2[[#This Row],[isin]]&amp;" "&amp;Table2[[#This Row],[MktSec]],Table2[[#Headers],[nxt_call_dt]])</f>
        <v>10/04/2021</v>
      </c>
      <c r="I106" s="3" t="str">
        <f>_xll.BDP(Table2[[#This Row],[isin]]&amp;" "&amp;Table2[[#This Row],[MktSec]],Table2[[#Headers],[final_maturity]])</f>
        <v>10/04/2076</v>
      </c>
    </row>
    <row r="107" spans="1:9" x14ac:dyDescent="0.25">
      <c r="A107" s="2" t="s">
        <v>115</v>
      </c>
      <c r="B107" s="2">
        <f>LEN(Table2[[#This Row],[isin]])</f>
        <v>12</v>
      </c>
      <c r="C107" s="2" t="s">
        <v>24</v>
      </c>
      <c r="D107" s="2" t="s">
        <v>476</v>
      </c>
      <c r="E107" s="2" t="str">
        <f>_xll.BDP(Table2[[#This Row],[isin]]&amp;" "&amp;Table2[[#This Row],[MktSec]],Table2[[#Headers],[short_name]])</f>
        <v>CENTRICA PLC</v>
      </c>
      <c r="F107" s="3" t="str">
        <f t="array" ref="F107">_xll.BDP(Table2[[#This Row],[isin]]&amp;" "&amp;Table2[[#This Row],[MktSec]],Table2[[#Headers],[INDUSTRY_GROUP]])</f>
        <v>Gas</v>
      </c>
      <c r="G107" s="3" t="str">
        <f>_xll.BDP(Table2[[#This Row],[isin]]&amp;" "&amp;Table2[[#This Row],[MktSec]],Table2[[#Headers],[callable]])</f>
        <v>Y</v>
      </c>
      <c r="H107" s="3" t="str">
        <f>_xll.BDP(Table2[[#This Row],[isin]]&amp;" "&amp;Table2[[#This Row],[MktSec]],Table2[[#Headers],[nxt_call_dt]])</f>
        <v>10/04/2025</v>
      </c>
      <c r="I107" s="3" t="str">
        <f>_xll.BDP(Table2[[#This Row],[isin]]&amp;" "&amp;Table2[[#This Row],[MktSec]],Table2[[#Headers],[final_maturity]])</f>
        <v>10/04/2075</v>
      </c>
    </row>
    <row r="108" spans="1:9" x14ac:dyDescent="0.25">
      <c r="A108" s="2" t="s">
        <v>8</v>
      </c>
      <c r="B108" s="2">
        <f>LEN(Table2[[#This Row],[isin]])</f>
        <v>12</v>
      </c>
      <c r="C108" s="2" t="s">
        <v>24</v>
      </c>
      <c r="D108" s="2" t="s">
        <v>477</v>
      </c>
      <c r="E108" s="2" t="str">
        <f>_xll.BDP(Table2[[#This Row],[isin]]&amp;" "&amp;Table2[[#This Row],[MktSec]],Table2[[#Headers],[short_name]])</f>
        <v>DEUTSCH BAHN FIN</v>
      </c>
      <c r="F108" s="3" t="str">
        <f t="array" ref="F108">_xll.BDP(Table2[[#This Row],[isin]]&amp;" "&amp;Table2[[#This Row],[MktSec]],Table2[[#Headers],[INDUSTRY_GROUP]])</f>
        <v>Transportation</v>
      </c>
      <c r="G108" s="3" t="str">
        <f>_xll.BDP(Table2[[#This Row],[isin]]&amp;" "&amp;Table2[[#This Row],[MktSec]],Table2[[#Headers],[callable]])</f>
        <v>Y</v>
      </c>
      <c r="H108" s="3" t="str">
        <f>_xll.BDP(Table2[[#This Row],[isin]]&amp;" "&amp;Table2[[#This Row],[MktSec]],Table2[[#Headers],[nxt_call_dt]])</f>
        <v>18/07/2029</v>
      </c>
      <c r="I108" s="3" t="str">
        <f>_xll.BDP(Table2[[#This Row],[isin]]&amp;" "&amp;Table2[[#This Row],[MktSec]],Table2[[#Headers],[final_maturity]])</f>
        <v>#N/A Field Not Applicable</v>
      </c>
    </row>
    <row r="109" spans="1:9" x14ac:dyDescent="0.25">
      <c r="A109" s="2" t="s">
        <v>116</v>
      </c>
      <c r="B109" s="2">
        <f>LEN(Table2[[#This Row],[isin]])</f>
        <v>12</v>
      </c>
      <c r="C109" s="2" t="s">
        <v>24</v>
      </c>
      <c r="D109" s="2" t="s">
        <v>478</v>
      </c>
      <c r="E109" s="2" t="str">
        <f>_xll.BDP(Table2[[#This Row],[isin]]&amp;" "&amp;Table2[[#This Row],[MktSec]],Table2[[#Headers],[short_name]])</f>
        <v>ELEC DE FRANCE</v>
      </c>
      <c r="F109" s="3" t="str">
        <f t="array" ref="F109">_xll.BDP(Table2[[#This Row],[isin]]&amp;" "&amp;Table2[[#This Row],[MktSec]],Table2[[#Headers],[INDUSTRY_GROUP]])</f>
        <v>Electric</v>
      </c>
      <c r="G109" s="3" t="str">
        <f>_xll.BDP(Table2[[#This Row],[isin]]&amp;" "&amp;Table2[[#This Row],[MktSec]],Table2[[#Headers],[callable]])</f>
        <v>Y</v>
      </c>
      <c r="H109" s="3" t="str">
        <f>_xll.BDP(Table2[[#This Row],[isin]]&amp;" "&amp;Table2[[#This Row],[MktSec]],Table2[[#Headers],[nxt_call_dt]])</f>
        <v>22/01/2022</v>
      </c>
      <c r="I109" s="3" t="str">
        <f>_xll.BDP(Table2[[#This Row],[isin]]&amp;" "&amp;Table2[[#This Row],[MktSec]],Table2[[#Headers],[final_maturity]])</f>
        <v>#N/A Field Not Applicable</v>
      </c>
    </row>
    <row r="110" spans="1:9" x14ac:dyDescent="0.25">
      <c r="A110" s="2" t="s">
        <v>117</v>
      </c>
      <c r="B110" s="2">
        <f>LEN(Table2[[#This Row],[isin]])</f>
        <v>12</v>
      </c>
      <c r="C110" s="2" t="s">
        <v>24</v>
      </c>
      <c r="D110" s="2" t="s">
        <v>479</v>
      </c>
      <c r="E110" s="2" t="str">
        <f>_xll.BDP(Table2[[#This Row],[isin]]&amp;" "&amp;Table2[[#This Row],[MktSec]],Table2[[#Headers],[short_name]])</f>
        <v>ELEC DE FRANCE</v>
      </c>
      <c r="F110" s="3" t="str">
        <f t="array" ref="F110">_xll.BDP(Table2[[#This Row],[isin]]&amp;" "&amp;Table2[[#This Row],[MktSec]],Table2[[#Headers],[INDUSTRY_GROUP]])</f>
        <v>Electric</v>
      </c>
      <c r="G110" s="3" t="str">
        <f>_xll.BDP(Table2[[#This Row],[isin]]&amp;" "&amp;Table2[[#This Row],[MktSec]],Table2[[#Headers],[callable]])</f>
        <v>Y</v>
      </c>
      <c r="H110" s="3" t="str">
        <f>_xll.BDP(Table2[[#This Row],[isin]]&amp;" "&amp;Table2[[#This Row],[MktSec]],Table2[[#Headers],[nxt_call_dt]])</f>
        <v>29/01/2023</v>
      </c>
      <c r="I110" s="3" t="str">
        <f>_xll.BDP(Table2[[#This Row],[isin]]&amp;" "&amp;Table2[[#This Row],[MktSec]],Table2[[#Headers],[final_maturity]])</f>
        <v>#N/A Field Not Applicable</v>
      </c>
    </row>
    <row r="111" spans="1:9" x14ac:dyDescent="0.25">
      <c r="A111" s="2" t="s">
        <v>118</v>
      </c>
      <c r="B111" s="2">
        <f>LEN(Table2[[#This Row],[isin]])</f>
        <v>12</v>
      </c>
      <c r="C111" s="2" t="s">
        <v>24</v>
      </c>
      <c r="D111" s="2" t="s">
        <v>480</v>
      </c>
      <c r="E111" s="2" t="str">
        <f>_xll.BDP(Table2[[#This Row],[isin]]&amp;" "&amp;Table2[[#This Row],[MktSec]],Table2[[#Headers],[short_name]])</f>
        <v>ELEC DE FRANCE</v>
      </c>
      <c r="F111" s="3" t="str">
        <f t="array" ref="F111">_xll.BDP(Table2[[#This Row],[isin]]&amp;" "&amp;Table2[[#This Row],[MktSec]],Table2[[#Headers],[INDUSTRY_GROUP]])</f>
        <v>Electric</v>
      </c>
      <c r="G111" s="3" t="str">
        <f>_xll.BDP(Table2[[#This Row],[isin]]&amp;" "&amp;Table2[[#This Row],[MktSec]],Table2[[#Headers],[callable]])</f>
        <v>Y</v>
      </c>
      <c r="H111" s="3" t="str">
        <f>_xll.BDP(Table2[[#This Row],[isin]]&amp;" "&amp;Table2[[#This Row],[MktSec]],Table2[[#Headers],[nxt_call_dt]])</f>
        <v>29/01/2025</v>
      </c>
      <c r="I111" s="3" t="str">
        <f>_xll.BDP(Table2[[#This Row],[isin]]&amp;" "&amp;Table2[[#This Row],[MktSec]],Table2[[#Headers],[final_maturity]])</f>
        <v>#N/A Field Not Applicable</v>
      </c>
    </row>
    <row r="112" spans="1:9" x14ac:dyDescent="0.25">
      <c r="A112" s="2" t="s">
        <v>119</v>
      </c>
      <c r="B112" s="2">
        <f>LEN(Table2[[#This Row],[isin]])</f>
        <v>12</v>
      </c>
      <c r="C112" s="2" t="s">
        <v>24</v>
      </c>
      <c r="D112" s="2" t="s">
        <v>481</v>
      </c>
      <c r="E112" s="2" t="str">
        <f>_xll.BDP(Table2[[#This Row],[isin]]&amp;" "&amp;Table2[[#This Row],[MktSec]],Table2[[#Headers],[short_name]])</f>
        <v>ELEC DE FRANCE</v>
      </c>
      <c r="F112" s="3" t="str">
        <f t="array" ref="F112">_xll.BDP(Table2[[#This Row],[isin]]&amp;" "&amp;Table2[[#This Row],[MktSec]],Table2[[#Headers],[INDUSTRY_GROUP]])</f>
        <v>Electric</v>
      </c>
      <c r="G112" s="3" t="str">
        <f>_xll.BDP(Table2[[#This Row],[isin]]&amp;" "&amp;Table2[[#This Row],[MktSec]],Table2[[#Headers],[callable]])</f>
        <v>Y</v>
      </c>
      <c r="H112" s="3" t="str">
        <f>_xll.BDP(Table2[[#This Row],[isin]]&amp;" "&amp;Table2[[#This Row],[MktSec]],Table2[[#Headers],[nxt_call_dt]])</f>
        <v>22/01/2024</v>
      </c>
      <c r="I112" s="3" t="str">
        <f>_xll.BDP(Table2[[#This Row],[isin]]&amp;" "&amp;Table2[[#This Row],[MktSec]],Table2[[#Headers],[final_maturity]])</f>
        <v>#N/A Field Not Applicable</v>
      </c>
    </row>
    <row r="113" spans="1:9" x14ac:dyDescent="0.25">
      <c r="A113" s="2" t="s">
        <v>120</v>
      </c>
      <c r="B113" s="2">
        <f>LEN(Table2[[#This Row],[isin]])</f>
        <v>12</v>
      </c>
      <c r="C113" s="2" t="s">
        <v>24</v>
      </c>
      <c r="D113" s="2" t="s">
        <v>482</v>
      </c>
      <c r="E113" s="2" t="str">
        <f>_xll.BDP(Table2[[#This Row],[isin]]&amp;" "&amp;Table2[[#This Row],[MktSec]],Table2[[#Headers],[short_name]])</f>
        <v>ELEC DE FRANCE</v>
      </c>
      <c r="F113" s="3" t="str">
        <f t="array" ref="F113">_xll.BDP(Table2[[#This Row],[isin]]&amp;" "&amp;Table2[[#This Row],[MktSec]],Table2[[#Headers],[INDUSTRY_GROUP]])</f>
        <v>Electric</v>
      </c>
      <c r="G113" s="3" t="str">
        <f>_xll.BDP(Table2[[#This Row],[isin]]&amp;" "&amp;Table2[[#This Row],[MktSec]],Table2[[#Headers],[callable]])</f>
        <v>Y</v>
      </c>
      <c r="H113" s="3" t="str">
        <f>_xll.BDP(Table2[[#This Row],[isin]]&amp;" "&amp;Table2[[#This Row],[MktSec]],Table2[[#Headers],[nxt_call_dt]])</f>
        <v>22/01/2029</v>
      </c>
      <c r="I113" s="3" t="str">
        <f>_xll.BDP(Table2[[#This Row],[isin]]&amp;" "&amp;Table2[[#This Row],[MktSec]],Table2[[#Headers],[final_maturity]])</f>
        <v>#N/A Field Not Applicable</v>
      </c>
    </row>
    <row r="114" spans="1:9" x14ac:dyDescent="0.25">
      <c r="A114" s="2" t="s">
        <v>121</v>
      </c>
      <c r="B114" s="2">
        <f>LEN(Table2[[#This Row],[isin]])</f>
        <v>12</v>
      </c>
      <c r="C114" s="2" t="s">
        <v>24</v>
      </c>
      <c r="D114" s="2" t="s">
        <v>483</v>
      </c>
      <c r="E114" s="2" t="str">
        <f>_xll.BDP(Table2[[#This Row],[isin]]&amp;" "&amp;Table2[[#This Row],[MktSec]],Table2[[#Headers],[short_name]])</f>
        <v>ELEC DE FRANCE</v>
      </c>
      <c r="F114" s="3" t="str">
        <f t="array" ref="F114">_xll.BDP(Table2[[#This Row],[isin]]&amp;" "&amp;Table2[[#This Row],[MktSec]],Table2[[#Headers],[INDUSTRY_GROUP]])</f>
        <v>Electric</v>
      </c>
      <c r="G114" s="3" t="str">
        <f>_xll.BDP(Table2[[#This Row],[isin]]&amp;" "&amp;Table2[[#This Row],[MktSec]],Table2[[#Headers],[callable]])</f>
        <v>Y</v>
      </c>
      <c r="H114" s="3" t="str">
        <f>_xll.BDP(Table2[[#This Row],[isin]]&amp;" "&amp;Table2[[#This Row],[MktSec]],Table2[[#Headers],[nxt_call_dt]])</f>
        <v>29/01/2026</v>
      </c>
      <c r="I114" s="3" t="str">
        <f>_xll.BDP(Table2[[#This Row],[isin]]&amp;" "&amp;Table2[[#This Row],[MktSec]],Table2[[#Headers],[final_maturity]])</f>
        <v>#N/A Field Not Applicable</v>
      </c>
    </row>
    <row r="115" spans="1:9" x14ac:dyDescent="0.25">
      <c r="A115" s="2" t="s">
        <v>122</v>
      </c>
      <c r="B115" s="2">
        <f>LEN(Table2[[#This Row],[isin]])</f>
        <v>12</v>
      </c>
      <c r="C115" s="2" t="s">
        <v>24</v>
      </c>
      <c r="D115" s="2" t="s">
        <v>484</v>
      </c>
      <c r="E115" s="2" t="str">
        <f>_xll.BDP(Table2[[#This Row],[isin]]&amp;" "&amp;Table2[[#This Row],[MktSec]],Table2[[#Headers],[short_name]])</f>
        <v>EDP SA</v>
      </c>
      <c r="F115" s="3" t="str">
        <f t="array" ref="F115">_xll.BDP(Table2[[#This Row],[isin]]&amp;" "&amp;Table2[[#This Row],[MktSec]],Table2[[#Headers],[INDUSTRY_GROUP]])</f>
        <v>Electric</v>
      </c>
      <c r="G115" s="3" t="str">
        <f>_xll.BDP(Table2[[#This Row],[isin]]&amp;" "&amp;Table2[[#This Row],[MktSec]],Table2[[#Headers],[callable]])</f>
        <v>Y</v>
      </c>
      <c r="H115" s="3" t="str">
        <f>_xll.BDP(Table2[[#This Row],[isin]]&amp;" "&amp;Table2[[#This Row],[MktSec]],Table2[[#Headers],[nxt_call_dt]])</f>
        <v>20/04/2025</v>
      </c>
      <c r="I115" s="3" t="str">
        <f>_xll.BDP(Table2[[#This Row],[isin]]&amp;" "&amp;Table2[[#This Row],[MktSec]],Table2[[#Headers],[final_maturity]])</f>
        <v>20/07/2080</v>
      </c>
    </row>
    <row r="116" spans="1:9" x14ac:dyDescent="0.25">
      <c r="A116" s="2" t="s">
        <v>123</v>
      </c>
      <c r="B116" s="2">
        <f>LEN(Table2[[#This Row],[isin]])</f>
        <v>12</v>
      </c>
      <c r="C116" s="2" t="s">
        <v>24</v>
      </c>
      <c r="D116" s="2" t="s">
        <v>485</v>
      </c>
      <c r="E116" s="2" t="str">
        <f>_xll.BDP(Table2[[#This Row],[isin]]&amp;" "&amp;Table2[[#This Row],[MktSec]],Table2[[#Headers],[short_name]])</f>
        <v>EDP SA</v>
      </c>
      <c r="F116" s="3" t="str">
        <f t="array" ref="F116">_xll.BDP(Table2[[#This Row],[isin]]&amp;" "&amp;Table2[[#This Row],[MktSec]],Table2[[#Headers],[INDUSTRY_GROUP]])</f>
        <v>Electric</v>
      </c>
      <c r="G116" s="3" t="str">
        <f>_xll.BDP(Table2[[#This Row],[isin]]&amp;" "&amp;Table2[[#This Row],[MktSec]],Table2[[#Headers],[callable]])</f>
        <v>Y</v>
      </c>
      <c r="H116" s="3" t="str">
        <f>_xll.BDP(Table2[[#This Row],[isin]]&amp;" "&amp;Table2[[#This Row],[MktSec]],Table2[[#Headers],[nxt_call_dt]])</f>
        <v>30/01/2024</v>
      </c>
      <c r="I116" s="3" t="str">
        <f>_xll.BDP(Table2[[#This Row],[isin]]&amp;" "&amp;Table2[[#This Row],[MktSec]],Table2[[#Headers],[final_maturity]])</f>
        <v>30/04/2079</v>
      </c>
    </row>
    <row r="117" spans="1:9" x14ac:dyDescent="0.25">
      <c r="A117" s="2" t="s">
        <v>124</v>
      </c>
      <c r="B117" s="2">
        <f>LEN(Table2[[#This Row],[isin]])</f>
        <v>12</v>
      </c>
      <c r="C117" s="2" t="s">
        <v>24</v>
      </c>
      <c r="D117" s="2" t="s">
        <v>486</v>
      </c>
      <c r="E117" s="2" t="str">
        <f>_xll.BDP(Table2[[#This Row],[isin]]&amp;" "&amp;Table2[[#This Row],[MktSec]],Table2[[#Headers],[short_name]])</f>
        <v>ENERGIE BADEN-WU</v>
      </c>
      <c r="F117" s="3" t="str">
        <f t="array" ref="F117">_xll.BDP(Table2[[#This Row],[isin]]&amp;" "&amp;Table2[[#This Row],[MktSec]],Table2[[#Headers],[INDUSTRY_GROUP]])</f>
        <v>Electric</v>
      </c>
      <c r="G117" s="3" t="str">
        <f>_xll.BDP(Table2[[#This Row],[isin]]&amp;" "&amp;Table2[[#This Row],[MktSec]],Table2[[#Headers],[callable]])</f>
        <v>Y</v>
      </c>
      <c r="H117" s="3" t="str">
        <f>_xll.BDP(Table2[[#This Row],[isin]]&amp;" "&amp;Table2[[#This Row],[MktSec]],Table2[[#Headers],[nxt_call_dt]])</f>
        <v>05/05/2027</v>
      </c>
      <c r="I117" s="3" t="str">
        <f>_xll.BDP(Table2[[#This Row],[isin]]&amp;" "&amp;Table2[[#This Row],[MktSec]],Table2[[#Headers],[final_maturity]])</f>
        <v>05/08/2079</v>
      </c>
    </row>
    <row r="118" spans="1:9" x14ac:dyDescent="0.25">
      <c r="A118" s="2" t="s">
        <v>125</v>
      </c>
      <c r="B118" s="2">
        <f>LEN(Table2[[#This Row],[isin]])</f>
        <v>12</v>
      </c>
      <c r="C118" s="2" t="s">
        <v>24</v>
      </c>
      <c r="D118" s="2" t="s">
        <v>487</v>
      </c>
      <c r="E118" s="2" t="str">
        <f>_xll.BDP(Table2[[#This Row],[isin]]&amp;" "&amp;Table2[[#This Row],[MktSec]],Table2[[#Headers],[short_name]])</f>
        <v>ENERGIE BADEN-WU</v>
      </c>
      <c r="F118" s="3" t="str">
        <f t="array" ref="F118">_xll.BDP(Table2[[#This Row],[isin]]&amp;" "&amp;Table2[[#This Row],[MktSec]],Table2[[#Headers],[INDUSTRY_GROUP]])</f>
        <v>Electric</v>
      </c>
      <c r="G118" s="3" t="str">
        <f>_xll.BDP(Table2[[#This Row],[isin]]&amp;" "&amp;Table2[[#This Row],[MktSec]],Table2[[#Headers],[callable]])</f>
        <v>Y</v>
      </c>
      <c r="H118" s="3" t="str">
        <f>_xll.BDP(Table2[[#This Row],[isin]]&amp;" "&amp;Table2[[#This Row],[MktSec]],Table2[[#Headers],[nxt_call_dt]])</f>
        <v>05/01/2022</v>
      </c>
      <c r="I118" s="3" t="str">
        <f>_xll.BDP(Table2[[#This Row],[isin]]&amp;" "&amp;Table2[[#This Row],[MktSec]],Table2[[#Headers],[final_maturity]])</f>
        <v>05/04/2077</v>
      </c>
    </row>
    <row r="119" spans="1:9" x14ac:dyDescent="0.25">
      <c r="A119" s="2" t="s">
        <v>126</v>
      </c>
      <c r="B119" s="2">
        <f>LEN(Table2[[#This Row],[isin]])</f>
        <v>12</v>
      </c>
      <c r="C119" s="2" t="s">
        <v>24</v>
      </c>
      <c r="D119" s="2" t="s">
        <v>488</v>
      </c>
      <c r="E119" s="2" t="str">
        <f>_xll.BDP(Table2[[#This Row],[isin]]&amp;" "&amp;Table2[[#This Row],[MktSec]],Table2[[#Headers],[short_name]])</f>
        <v>ENERGIE BADEN-WU</v>
      </c>
      <c r="F119" s="3" t="str">
        <f t="array" ref="F119">_xll.BDP(Table2[[#This Row],[isin]]&amp;" "&amp;Table2[[#This Row],[MktSec]],Table2[[#Headers],[INDUSTRY_GROUP]])</f>
        <v>Electric</v>
      </c>
      <c r="G119" s="3" t="str">
        <f>_xll.BDP(Table2[[#This Row],[isin]]&amp;" "&amp;Table2[[#This Row],[MktSec]],Table2[[#Headers],[callable]])</f>
        <v>Y</v>
      </c>
      <c r="H119" s="3" t="str">
        <f>_xll.BDP(Table2[[#This Row],[isin]]&amp;" "&amp;Table2[[#This Row],[MktSec]],Table2[[#Headers],[nxt_call_dt]])</f>
        <v>05/01/2022</v>
      </c>
      <c r="I119" s="3" t="str">
        <f>_xll.BDP(Table2[[#This Row],[isin]]&amp;" "&amp;Table2[[#This Row],[MktSec]],Table2[[#Headers],[final_maturity]])</f>
        <v>05/04/2077</v>
      </c>
    </row>
    <row r="120" spans="1:9" x14ac:dyDescent="0.25">
      <c r="A120" s="2" t="s">
        <v>127</v>
      </c>
      <c r="B120" s="2">
        <f>LEN(Table2[[#This Row],[isin]])</f>
        <v>12</v>
      </c>
      <c r="C120" s="2" t="s">
        <v>24</v>
      </c>
      <c r="D120" s="2" t="s">
        <v>489</v>
      </c>
      <c r="E120" s="2" t="str">
        <f>_xll.BDP(Table2[[#This Row],[isin]]&amp;" "&amp;Table2[[#This Row],[MktSec]],Table2[[#Headers],[short_name]])</f>
        <v>ENEL SPA</v>
      </c>
      <c r="F120" s="3" t="str">
        <f t="array" ref="F120">_xll.BDP(Table2[[#This Row],[isin]]&amp;" "&amp;Table2[[#This Row],[MktSec]],Table2[[#Headers],[INDUSTRY_GROUP]])</f>
        <v>Electric</v>
      </c>
      <c r="G120" s="3" t="str">
        <f>_xll.BDP(Table2[[#This Row],[isin]]&amp;" "&amp;Table2[[#This Row],[MktSec]],Table2[[#Headers],[callable]])</f>
        <v>Y</v>
      </c>
      <c r="H120" s="3" t="str">
        <f>_xll.BDP(Table2[[#This Row],[isin]]&amp;" "&amp;Table2[[#This Row],[MktSec]],Table2[[#Headers],[nxt_call_dt]])</f>
        <v>24/02/2025</v>
      </c>
      <c r="I120" s="3" t="str">
        <f>_xll.BDP(Table2[[#This Row],[isin]]&amp;" "&amp;Table2[[#This Row],[MktSec]],Table2[[#Headers],[final_maturity]])</f>
        <v>24/05/2080</v>
      </c>
    </row>
    <row r="121" spans="1:9" x14ac:dyDescent="0.25">
      <c r="A121" s="2" t="s">
        <v>128</v>
      </c>
      <c r="B121" s="2">
        <f>LEN(Table2[[#This Row],[isin]])</f>
        <v>12</v>
      </c>
      <c r="C121" s="2" t="s">
        <v>24</v>
      </c>
      <c r="D121" s="2" t="s">
        <v>490</v>
      </c>
      <c r="E121" s="2" t="str">
        <f>_xll.BDP(Table2[[#This Row],[isin]]&amp;" "&amp;Table2[[#This Row],[MktSec]],Table2[[#Headers],[short_name]])</f>
        <v>ENEL SPA</v>
      </c>
      <c r="F121" s="3" t="str">
        <f t="array" ref="F121">_xll.BDP(Table2[[#This Row],[isin]]&amp;" "&amp;Table2[[#This Row],[MktSec]],Table2[[#Headers],[INDUSTRY_GROUP]])</f>
        <v>Electric</v>
      </c>
      <c r="G121" s="3" t="str">
        <f>_xll.BDP(Table2[[#This Row],[isin]]&amp;" "&amp;Table2[[#This Row],[MktSec]],Table2[[#Headers],[callable]])</f>
        <v>Y</v>
      </c>
      <c r="H121" s="3" t="str">
        <f>_xll.BDP(Table2[[#This Row],[isin]]&amp;" "&amp;Table2[[#This Row],[MktSec]],Table2[[#Headers],[nxt_call_dt]])</f>
        <v>24/08/2026</v>
      </c>
      <c r="I121" s="3" t="str">
        <f>_xll.BDP(Table2[[#This Row],[isin]]&amp;" "&amp;Table2[[#This Row],[MktSec]],Table2[[#Headers],[final_maturity]])</f>
        <v>24/11/2081</v>
      </c>
    </row>
    <row r="122" spans="1:9" x14ac:dyDescent="0.25">
      <c r="A122" s="2" t="s">
        <v>129</v>
      </c>
      <c r="B122" s="2">
        <f>LEN(Table2[[#This Row],[isin]])</f>
        <v>12</v>
      </c>
      <c r="C122" s="2" t="s">
        <v>24</v>
      </c>
      <c r="D122" s="2" t="s">
        <v>491</v>
      </c>
      <c r="E122" s="2" t="str">
        <f>_xll.BDP(Table2[[#This Row],[isin]]&amp;" "&amp;Table2[[#This Row],[MktSec]],Table2[[#Headers],[short_name]])</f>
        <v>ENEL SPA</v>
      </c>
      <c r="F122" s="3" t="str">
        <f t="array" ref="F122">_xll.BDP(Table2[[#This Row],[isin]]&amp;" "&amp;Table2[[#This Row],[MktSec]],Table2[[#Headers],[INDUSTRY_GROUP]])</f>
        <v>Electric</v>
      </c>
      <c r="G122" s="3" t="str">
        <f>_xll.BDP(Table2[[#This Row],[isin]]&amp;" "&amp;Table2[[#This Row],[MktSec]],Table2[[#Headers],[callable]])</f>
        <v>Y</v>
      </c>
      <c r="H122" s="3" t="str">
        <f>_xll.BDP(Table2[[#This Row],[isin]]&amp;" "&amp;Table2[[#This Row],[MktSec]],Table2[[#Headers],[nxt_call_dt]])</f>
        <v>15/09/2021</v>
      </c>
      <c r="I122" s="3" t="str">
        <f>_xll.BDP(Table2[[#This Row],[isin]]&amp;" "&amp;Table2[[#This Row],[MktSec]],Table2[[#Headers],[final_maturity]])</f>
        <v>15/09/2076</v>
      </c>
    </row>
    <row r="123" spans="1:9" x14ac:dyDescent="0.25">
      <c r="A123" s="2" t="s">
        <v>130</v>
      </c>
      <c r="B123" s="2">
        <f>LEN(Table2[[#This Row],[isin]])</f>
        <v>12</v>
      </c>
      <c r="C123" s="2" t="s">
        <v>24</v>
      </c>
      <c r="D123" s="2" t="s">
        <v>492</v>
      </c>
      <c r="E123" s="2" t="str">
        <f>_xll.BDP(Table2[[#This Row],[isin]]&amp;" "&amp;Table2[[#This Row],[MktSec]],Table2[[#Headers],[short_name]])</f>
        <v>ENEL SPA</v>
      </c>
      <c r="F123" s="3" t="str">
        <f t="array" ref="F123">_xll.BDP(Table2[[#This Row],[isin]]&amp;" "&amp;Table2[[#This Row],[MktSec]],Table2[[#Headers],[INDUSTRY_GROUP]])</f>
        <v>Electric</v>
      </c>
      <c r="G123" s="3" t="str">
        <f>_xll.BDP(Table2[[#This Row],[isin]]&amp;" "&amp;Table2[[#This Row],[MktSec]],Table2[[#Headers],[callable]])</f>
        <v>Y</v>
      </c>
      <c r="H123" s="3" t="str">
        <f>_xll.BDP(Table2[[#This Row],[isin]]&amp;" "&amp;Table2[[#This Row],[MktSec]],Table2[[#Headers],[nxt_call_dt]])</f>
        <v>10/09/2020</v>
      </c>
      <c r="I123" s="3" t="str">
        <f>_xll.BDP(Table2[[#This Row],[isin]]&amp;" "&amp;Table2[[#This Row],[MktSec]],Table2[[#Headers],[final_maturity]])</f>
        <v>10/09/2075</v>
      </c>
    </row>
    <row r="124" spans="1:9" x14ac:dyDescent="0.25">
      <c r="A124" s="2" t="s">
        <v>131</v>
      </c>
      <c r="B124" s="2">
        <f>LEN(Table2[[#This Row],[isin]])</f>
        <v>12</v>
      </c>
      <c r="C124" s="2" t="s">
        <v>24</v>
      </c>
      <c r="D124" s="2" t="s">
        <v>493</v>
      </c>
      <c r="E124" s="2" t="str">
        <f>_xll.BDP(Table2[[#This Row],[isin]]&amp;" "&amp;Table2[[#This Row],[MktSec]],Table2[[#Headers],[short_name]])</f>
        <v>ENGIE</v>
      </c>
      <c r="F124" s="3" t="str">
        <f t="array" ref="F124">_xll.BDP(Table2[[#This Row],[isin]]&amp;" "&amp;Table2[[#This Row],[MktSec]],Table2[[#Headers],[INDUSTRY_GROUP]])</f>
        <v>Electric</v>
      </c>
      <c r="G124" s="3" t="str">
        <f>_xll.BDP(Table2[[#This Row],[isin]]&amp;" "&amp;Table2[[#This Row],[MktSec]],Table2[[#Headers],[callable]])</f>
        <v>Y</v>
      </c>
      <c r="H124" s="3" t="str">
        <f>_xll.BDP(Table2[[#This Row],[isin]]&amp;" "&amp;Table2[[#This Row],[MktSec]],Table2[[#Headers],[nxt_call_dt]])</f>
        <v>16/01/2023</v>
      </c>
      <c r="I124" s="3" t="str">
        <f>_xll.BDP(Table2[[#This Row],[isin]]&amp;" "&amp;Table2[[#This Row],[MktSec]],Table2[[#Headers],[final_maturity]])</f>
        <v>#N/A Field Not Applicable</v>
      </c>
    </row>
    <row r="125" spans="1:9" x14ac:dyDescent="0.25">
      <c r="A125" s="2" t="s">
        <v>132</v>
      </c>
      <c r="B125" s="2">
        <f>LEN(Table2[[#This Row],[isin]])</f>
        <v>12</v>
      </c>
      <c r="C125" s="2" t="s">
        <v>24</v>
      </c>
      <c r="D125" s="2" t="s">
        <v>494</v>
      </c>
      <c r="E125" s="2" t="str">
        <f>_xll.BDP(Table2[[#This Row],[isin]]&amp;" "&amp;Table2[[#This Row],[MktSec]],Table2[[#Headers],[short_name]])</f>
        <v>EVONIK</v>
      </c>
      <c r="F125" s="3" t="str">
        <f t="array" ref="F125">_xll.BDP(Table2[[#This Row],[isin]]&amp;" "&amp;Table2[[#This Row],[MktSec]],Table2[[#Headers],[INDUSTRY_GROUP]])</f>
        <v>Chemicals</v>
      </c>
      <c r="G125" s="3" t="str">
        <f>_xll.BDP(Table2[[#This Row],[isin]]&amp;" "&amp;Table2[[#This Row],[MktSec]],Table2[[#Headers],[callable]])</f>
        <v>Y</v>
      </c>
      <c r="H125" s="3" t="str">
        <f>_xll.BDP(Table2[[#This Row],[isin]]&amp;" "&amp;Table2[[#This Row],[MktSec]],Table2[[#Headers],[nxt_call_dt]])</f>
        <v>07/08/2022</v>
      </c>
      <c r="I125" s="3" t="str">
        <f>_xll.BDP(Table2[[#This Row],[isin]]&amp;" "&amp;Table2[[#This Row],[MktSec]],Table2[[#Headers],[final_maturity]])</f>
        <v>07/07/2077</v>
      </c>
    </row>
    <row r="126" spans="1:9" x14ac:dyDescent="0.25">
      <c r="A126" s="2" t="s">
        <v>133</v>
      </c>
      <c r="B126" s="2">
        <f>LEN(Table2[[#This Row],[isin]])</f>
        <v>12</v>
      </c>
      <c r="C126" s="2" t="s">
        <v>24</v>
      </c>
      <c r="D126" s="2" t="s">
        <v>495</v>
      </c>
      <c r="E126" s="2" t="str">
        <f>_xll.BDP(Table2[[#This Row],[isin]]&amp;" "&amp;Table2[[#This Row],[MktSec]],Table2[[#Headers],[short_name]])</f>
        <v>HEIMSTADEN BOSTA</v>
      </c>
      <c r="F126" s="3" t="str">
        <f t="array" ref="F126">_xll.BDP(Table2[[#This Row],[isin]]&amp;" "&amp;Table2[[#This Row],[MktSec]],Table2[[#Headers],[INDUSTRY_GROUP]])</f>
        <v>Real Estate</v>
      </c>
      <c r="G126" s="3" t="str">
        <f>_xll.BDP(Table2[[#This Row],[isin]]&amp;" "&amp;Table2[[#This Row],[MktSec]],Table2[[#Headers],[callable]])</f>
        <v>Y</v>
      </c>
      <c r="H126" s="3" t="str">
        <f>_xll.BDP(Table2[[#This Row],[isin]]&amp;" "&amp;Table2[[#This Row],[MktSec]],Table2[[#Headers],[nxt_call_dt]])</f>
        <v>19/11/2024</v>
      </c>
      <c r="I126" s="3" t="str">
        <f>_xll.BDP(Table2[[#This Row],[isin]]&amp;" "&amp;Table2[[#This Row],[MktSec]],Table2[[#Headers],[final_maturity]])</f>
        <v>#N/A Field Not Applicable</v>
      </c>
    </row>
    <row r="127" spans="1:9" x14ac:dyDescent="0.25">
      <c r="A127" s="2" t="s">
        <v>134</v>
      </c>
      <c r="B127" s="2">
        <f>LEN(Table2[[#This Row],[isin]])</f>
        <v>12</v>
      </c>
      <c r="C127" s="2" t="s">
        <v>734</v>
      </c>
      <c r="D127" s="2" t="s">
        <v>496</v>
      </c>
      <c r="E127" s="2" t="str">
        <f>_xll.BDP(Table2[[#This Row],[isin]]&amp;" "&amp;Table2[[#This Row],[MktSec]],Table2[[#Headers],[short_name]])</f>
        <v>ISHR EUR CORP LC</v>
      </c>
      <c r="F127" s="3" t="str">
        <f t="array" ref="F127">_xll.BDP(Table2[[#This Row],[isin]]&amp;" "&amp;Table2[[#This Row],[MktSec]],Table2[[#Headers],[INDUSTRY_GROUP]])</f>
        <v>Debt Fund</v>
      </c>
      <c r="G127" s="3" t="str">
        <f>_xll.BDP(Table2[[#This Row],[isin]]&amp;" "&amp;Table2[[#This Row],[MktSec]],Table2[[#Headers],[callable]])</f>
        <v>#N/A Field Not Applicable</v>
      </c>
      <c r="H127" s="3" t="str">
        <f>_xll.BDP(Table2[[#This Row],[isin]]&amp;" "&amp;Table2[[#This Row],[MktSec]],Table2[[#Headers],[nxt_call_dt]])</f>
        <v>#N/A Field Not Applicable</v>
      </c>
      <c r="I127" s="3" t="str">
        <f>_xll.BDP(Table2[[#This Row],[isin]]&amp;" "&amp;Table2[[#This Row],[MktSec]],Table2[[#Headers],[final_maturity]])</f>
        <v>#N/A Field Not Applicable</v>
      </c>
    </row>
    <row r="128" spans="1:9" x14ac:dyDescent="0.25">
      <c r="A128" s="2" t="s">
        <v>135</v>
      </c>
      <c r="B128" s="2">
        <f>LEN(Table2[[#This Row],[isin]])</f>
        <v>12</v>
      </c>
      <c r="C128" s="2" t="s">
        <v>24</v>
      </c>
      <c r="D128" s="2" t="s">
        <v>497</v>
      </c>
      <c r="E128" s="2" t="str">
        <f>_xll.BDP(Table2[[#This Row],[isin]]&amp;" "&amp;Table2[[#This Row],[MktSec]],Table2[[#Headers],[short_name]])</f>
        <v>IBERDROLA INTL</v>
      </c>
      <c r="F128" s="3" t="str">
        <f t="array" ref="F128">_xll.BDP(Table2[[#This Row],[isin]]&amp;" "&amp;Table2[[#This Row],[MktSec]],Table2[[#Headers],[INDUSTRY_GROUP]])</f>
        <v>Electric</v>
      </c>
      <c r="G128" s="3" t="str">
        <f>_xll.BDP(Table2[[#This Row],[isin]]&amp;" "&amp;Table2[[#This Row],[MktSec]],Table2[[#Headers],[callable]])</f>
        <v>Y</v>
      </c>
      <c r="H128" s="3" t="str">
        <f>_xll.BDP(Table2[[#This Row],[isin]]&amp;" "&amp;Table2[[#This Row],[MktSec]],Table2[[#Headers],[nxt_call_dt]])</f>
        <v>12/11/2024</v>
      </c>
      <c r="I128" s="3" t="str">
        <f>_xll.BDP(Table2[[#This Row],[isin]]&amp;" "&amp;Table2[[#This Row],[MktSec]],Table2[[#Headers],[final_maturity]])</f>
        <v>#N/A Field Not Applicable</v>
      </c>
    </row>
    <row r="129" spans="1:9" x14ac:dyDescent="0.25">
      <c r="A129" s="2" t="s">
        <v>136</v>
      </c>
      <c r="B129" s="2">
        <f>LEN(Table2[[#This Row],[isin]])</f>
        <v>12</v>
      </c>
      <c r="C129" s="2" t="s">
        <v>24</v>
      </c>
      <c r="D129" s="2" t="s">
        <v>498</v>
      </c>
      <c r="E129" s="2" t="str">
        <f>_xll.BDP(Table2[[#This Row],[isin]]&amp;" "&amp;Table2[[#This Row],[MktSec]],Table2[[#Headers],[short_name]])</f>
        <v>DT LUFTHANSA AG</v>
      </c>
      <c r="F129" s="3" t="str">
        <f t="array" ref="F129">_xll.BDP(Table2[[#This Row],[isin]]&amp;" "&amp;Table2[[#This Row],[MktSec]],Table2[[#Headers],[INDUSTRY_GROUP]])</f>
        <v>Airlines</v>
      </c>
      <c r="G129" s="3" t="str">
        <f>_xll.BDP(Table2[[#This Row],[isin]]&amp;" "&amp;Table2[[#This Row],[MktSec]],Table2[[#Headers],[callable]])</f>
        <v>Y</v>
      </c>
      <c r="H129" s="3" t="str">
        <f>_xll.BDP(Table2[[#This Row],[isin]]&amp;" "&amp;Table2[[#This Row],[MktSec]],Table2[[#Headers],[nxt_call_dt]])</f>
        <v>12/02/2021</v>
      </c>
      <c r="I129" s="3" t="str">
        <f>_xll.BDP(Table2[[#This Row],[isin]]&amp;" "&amp;Table2[[#This Row],[MktSec]],Table2[[#Headers],[final_maturity]])</f>
        <v>12/08/2075</v>
      </c>
    </row>
    <row r="130" spans="1:9" x14ac:dyDescent="0.25">
      <c r="A130" s="2" t="s">
        <v>7</v>
      </c>
      <c r="B130" s="2">
        <f>LEN(Table2[[#This Row],[isin]])</f>
        <v>12</v>
      </c>
      <c r="C130" s="2" t="s">
        <v>24</v>
      </c>
      <c r="D130" s="2" t="s">
        <v>499</v>
      </c>
      <c r="E130" s="2" t="str">
        <f>_xll.BDP(Table2[[#This Row],[isin]]&amp;" "&amp;Table2[[#This Row],[MktSec]],Table2[[#Headers],[short_name]])</f>
        <v>LANXESS</v>
      </c>
      <c r="F130" s="3" t="str">
        <f t="array" ref="F130">_xll.BDP(Table2[[#This Row],[isin]]&amp;" "&amp;Table2[[#This Row],[MktSec]],Table2[[#Headers],[INDUSTRY_GROUP]])</f>
        <v>Chemicals</v>
      </c>
      <c r="G130" s="3" t="str">
        <f>_xll.BDP(Table2[[#This Row],[isin]]&amp;" "&amp;Table2[[#This Row],[MktSec]],Table2[[#Headers],[callable]])</f>
        <v>Y</v>
      </c>
      <c r="H130" s="3" t="str">
        <f>_xll.BDP(Table2[[#This Row],[isin]]&amp;" "&amp;Table2[[#This Row],[MktSec]],Table2[[#Headers],[nxt_call_dt]])</f>
        <v>06/06/2023</v>
      </c>
      <c r="I130" s="3" t="str">
        <f>_xll.BDP(Table2[[#This Row],[isin]]&amp;" "&amp;Table2[[#This Row],[MktSec]],Table2[[#Headers],[final_maturity]])</f>
        <v>06/12/2076</v>
      </c>
    </row>
    <row r="131" spans="1:9" x14ac:dyDescent="0.25">
      <c r="A131" s="2" t="s">
        <v>137</v>
      </c>
      <c r="B131" s="2">
        <f>LEN(Table2[[#This Row],[isin]])</f>
        <v>12</v>
      </c>
      <c r="C131" s="2" t="s">
        <v>24</v>
      </c>
      <c r="D131" s="2" t="s">
        <v>500</v>
      </c>
      <c r="E131" s="2" t="str">
        <f>_xll.BDP(Table2[[#This Row],[isin]]&amp;" "&amp;Table2[[#This Row],[MktSec]],Table2[[#Headers],[short_name]])</f>
        <v>MERCK</v>
      </c>
      <c r="F131" s="3" t="str">
        <f t="array" ref="F131">_xll.BDP(Table2[[#This Row],[isin]]&amp;" "&amp;Table2[[#This Row],[MktSec]],Table2[[#Headers],[INDUSTRY_GROUP]])</f>
        <v>Pharmaceuticals</v>
      </c>
      <c r="G131" s="3" t="str">
        <f>_xll.BDP(Table2[[#This Row],[isin]]&amp;" "&amp;Table2[[#This Row],[MktSec]],Table2[[#Headers],[callable]])</f>
        <v>Y</v>
      </c>
      <c r="H131" s="3" t="str">
        <f>_xll.BDP(Table2[[#This Row],[isin]]&amp;" "&amp;Table2[[#This Row],[MktSec]],Table2[[#Headers],[nxt_call_dt]])</f>
        <v>18/09/2024</v>
      </c>
      <c r="I131" s="3" t="str">
        <f>_xll.BDP(Table2[[#This Row],[isin]]&amp;" "&amp;Table2[[#This Row],[MktSec]],Table2[[#Headers],[final_maturity]])</f>
        <v>25/06/2079</v>
      </c>
    </row>
    <row r="132" spans="1:9" x14ac:dyDescent="0.25">
      <c r="A132" s="2" t="s">
        <v>138</v>
      </c>
      <c r="B132" s="2">
        <f>LEN(Table2[[#This Row],[isin]])</f>
        <v>12</v>
      </c>
      <c r="C132" s="2" t="s">
        <v>24</v>
      </c>
      <c r="D132" s="2" t="s">
        <v>501</v>
      </c>
      <c r="E132" s="2" t="str">
        <f>_xll.BDP(Table2[[#This Row],[isin]]&amp;" "&amp;Table2[[#This Row],[MktSec]],Table2[[#Headers],[short_name]])</f>
        <v>MERCK</v>
      </c>
      <c r="F132" s="3" t="str">
        <f t="array" ref="F132">_xll.BDP(Table2[[#This Row],[isin]]&amp;" "&amp;Table2[[#This Row],[MktSec]],Table2[[#Headers],[INDUSTRY_GROUP]])</f>
        <v>Pharmaceuticals</v>
      </c>
      <c r="G132" s="3" t="str">
        <f>_xll.BDP(Table2[[#This Row],[isin]]&amp;" "&amp;Table2[[#This Row],[MktSec]],Table2[[#Headers],[callable]])</f>
        <v>Y</v>
      </c>
      <c r="H132" s="3" t="str">
        <f>_xll.BDP(Table2[[#This Row],[isin]]&amp;" "&amp;Table2[[#This Row],[MktSec]],Table2[[#Headers],[nxt_call_dt]])</f>
        <v>12/06/2021</v>
      </c>
      <c r="I132" s="3" t="str">
        <f>_xll.BDP(Table2[[#This Row],[isin]]&amp;" "&amp;Table2[[#This Row],[MktSec]],Table2[[#Headers],[final_maturity]])</f>
        <v>12/12/2074</v>
      </c>
    </row>
    <row r="133" spans="1:9" x14ac:dyDescent="0.25">
      <c r="A133" s="2" t="s">
        <v>4</v>
      </c>
      <c r="B133" s="2">
        <f>LEN(Table2[[#This Row],[isin]])</f>
        <v>12</v>
      </c>
      <c r="C133" s="2" t="s">
        <v>24</v>
      </c>
      <c r="D133" s="2" t="s">
        <v>502</v>
      </c>
      <c r="E133" s="2" t="str">
        <f>_xll.BDP(Table2[[#This Row],[isin]]&amp;" "&amp;Table2[[#This Row],[MktSec]],Table2[[#Headers],[short_name]])</f>
        <v>MERCK</v>
      </c>
      <c r="F133" s="3" t="str">
        <f t="array" ref="F133">_xll.BDP(Table2[[#This Row],[isin]]&amp;" "&amp;Table2[[#This Row],[MktSec]],Table2[[#Headers],[INDUSTRY_GROUP]])</f>
        <v>Pharmaceuticals</v>
      </c>
      <c r="G133" s="3" t="str">
        <f>_xll.BDP(Table2[[#This Row],[isin]]&amp;" "&amp;Table2[[#This Row],[MktSec]],Table2[[#Headers],[callable]])</f>
        <v>Y</v>
      </c>
      <c r="H133" s="3" t="str">
        <f>_xll.BDP(Table2[[#This Row],[isin]]&amp;" "&amp;Table2[[#This Row],[MktSec]],Table2[[#Headers],[nxt_call_dt]])</f>
        <v>25/03/2029</v>
      </c>
      <c r="I133" s="3" t="str">
        <f>_xll.BDP(Table2[[#This Row],[isin]]&amp;" "&amp;Table2[[#This Row],[MktSec]],Table2[[#Headers],[final_maturity]])</f>
        <v>25/06/2079</v>
      </c>
    </row>
    <row r="134" spans="1:9" x14ac:dyDescent="0.25">
      <c r="A134" s="2" t="s">
        <v>139</v>
      </c>
      <c r="B134" s="2">
        <f>LEN(Table2[[#This Row],[isin]])</f>
        <v>12</v>
      </c>
      <c r="C134" s="2" t="s">
        <v>24</v>
      </c>
      <c r="D134" s="2" t="s">
        <v>503</v>
      </c>
      <c r="E134" s="2" t="str">
        <f>_xll.BDP(Table2[[#This Row],[isin]]&amp;" "&amp;Table2[[#This Row],[MktSec]],Table2[[#Headers],[short_name]])</f>
        <v>GAS NAT FENOSA F</v>
      </c>
      <c r="F134" s="3" t="str">
        <f t="array" ref="F134">_xll.BDP(Table2[[#This Row],[isin]]&amp;" "&amp;Table2[[#This Row],[MktSec]],Table2[[#Headers],[INDUSTRY_GROUP]])</f>
        <v>Electric</v>
      </c>
      <c r="G134" s="3" t="str">
        <f>_xll.BDP(Table2[[#This Row],[isin]]&amp;" "&amp;Table2[[#This Row],[MktSec]],Table2[[#Headers],[callable]])</f>
        <v>Y</v>
      </c>
      <c r="H134" s="3" t="str">
        <f>_xll.BDP(Table2[[#This Row],[isin]]&amp;" "&amp;Table2[[#This Row],[MktSec]],Table2[[#Headers],[nxt_call_dt]])</f>
        <v>18/11/2022</v>
      </c>
      <c r="I134" s="3" t="str">
        <f>_xll.BDP(Table2[[#This Row],[isin]]&amp;" "&amp;Table2[[#This Row],[MktSec]],Table2[[#Headers],[final_maturity]])</f>
        <v>#N/A Field Not Applicable</v>
      </c>
    </row>
    <row r="135" spans="1:9" x14ac:dyDescent="0.25">
      <c r="A135" s="2" t="s">
        <v>14</v>
      </c>
      <c r="B135" s="2">
        <f>LEN(Table2[[#This Row],[isin]])</f>
        <v>12</v>
      </c>
      <c r="C135" s="2" t="s">
        <v>24</v>
      </c>
      <c r="D135" s="2" t="s">
        <v>504</v>
      </c>
      <c r="E135" s="2" t="str">
        <f>_xll.BDP(Table2[[#This Row],[isin]]&amp;" "&amp;Table2[[#This Row],[MktSec]],Table2[[#Headers],[short_name]])</f>
        <v>OMV AG</v>
      </c>
      <c r="F135" s="3" t="str">
        <f t="array" ref="F135">_xll.BDP(Table2[[#This Row],[isin]]&amp;" "&amp;Table2[[#This Row],[MktSec]],Table2[[#Headers],[INDUSTRY_GROUP]])</f>
        <v>Oil&amp;Gas</v>
      </c>
      <c r="G135" s="3" t="str">
        <f>_xll.BDP(Table2[[#This Row],[isin]]&amp;" "&amp;Table2[[#This Row],[MktSec]],Table2[[#Headers],[callable]])</f>
        <v>Y</v>
      </c>
      <c r="H135" s="3" t="str">
        <f>_xll.BDP(Table2[[#This Row],[isin]]&amp;" "&amp;Table2[[#This Row],[MktSec]],Table2[[#Headers],[nxt_call_dt]])</f>
        <v>09/12/2021</v>
      </c>
      <c r="I135" s="3" t="str">
        <f>_xll.BDP(Table2[[#This Row],[isin]]&amp;" "&amp;Table2[[#This Row],[MktSec]],Table2[[#Headers],[final_maturity]])</f>
        <v>#N/A Field Not Applicable</v>
      </c>
    </row>
    <row r="136" spans="1:9" x14ac:dyDescent="0.25">
      <c r="A136" s="2" t="s">
        <v>13</v>
      </c>
      <c r="B136" s="2">
        <f>LEN(Table2[[#This Row],[isin]])</f>
        <v>12</v>
      </c>
      <c r="C136" s="2" t="s">
        <v>24</v>
      </c>
      <c r="D136" s="2" t="s">
        <v>505</v>
      </c>
      <c r="E136" s="2" t="str">
        <f>_xll.BDP(Table2[[#This Row],[isin]]&amp;" "&amp;Table2[[#This Row],[MktSec]],Table2[[#Headers],[short_name]])</f>
        <v>OMV AG</v>
      </c>
      <c r="F136" s="3" t="str">
        <f t="array" ref="F136">_xll.BDP(Table2[[#This Row],[isin]]&amp;" "&amp;Table2[[#This Row],[MktSec]],Table2[[#Headers],[INDUSTRY_GROUP]])</f>
        <v>Oil&amp;Gas</v>
      </c>
      <c r="G136" s="3" t="str">
        <f>_xll.BDP(Table2[[#This Row],[isin]]&amp;" "&amp;Table2[[#This Row],[MktSec]],Table2[[#Headers],[callable]])</f>
        <v>Y</v>
      </c>
      <c r="H136" s="3" t="str">
        <f>_xll.BDP(Table2[[#This Row],[isin]]&amp;" "&amp;Table2[[#This Row],[MktSec]],Table2[[#Headers],[nxt_call_dt]])</f>
        <v>09/12/2025</v>
      </c>
      <c r="I136" s="3" t="str">
        <f>_xll.BDP(Table2[[#This Row],[isin]]&amp;" "&amp;Table2[[#This Row],[MktSec]],Table2[[#Headers],[final_maturity]])</f>
        <v>#N/A Field Not Applicable</v>
      </c>
    </row>
    <row r="137" spans="1:9" x14ac:dyDescent="0.25">
      <c r="A137" s="2" t="s">
        <v>140</v>
      </c>
      <c r="B137" s="2">
        <f>LEN(Table2[[#This Row],[isin]])</f>
        <v>12</v>
      </c>
      <c r="C137" s="2" t="s">
        <v>24</v>
      </c>
      <c r="D137" s="2" t="s">
        <v>506</v>
      </c>
      <c r="E137" s="2" t="str">
        <f>_xll.BDP(Table2[[#This Row],[isin]]&amp;" "&amp;Table2[[#This Row],[MktSec]],Table2[[#Headers],[short_name]])</f>
        <v>ORANGE</v>
      </c>
      <c r="F137" s="3" t="str">
        <f t="array" ref="F137">_xll.BDP(Table2[[#This Row],[isin]]&amp;" "&amp;Table2[[#This Row],[MktSec]],Table2[[#Headers],[INDUSTRY_GROUP]])</f>
        <v>Telecommunications</v>
      </c>
      <c r="G137" s="3" t="str">
        <f>_xll.BDP(Table2[[#This Row],[isin]]&amp;" "&amp;Table2[[#This Row],[MktSec]],Table2[[#Headers],[callable]])</f>
        <v>Y</v>
      </c>
      <c r="H137" s="3" t="str">
        <f>_xll.BDP(Table2[[#This Row],[isin]]&amp;" "&amp;Table2[[#This Row],[MktSec]],Table2[[#Headers],[nxt_call_dt]])</f>
        <v>19/12/2026</v>
      </c>
      <c r="I137" s="3" t="str">
        <f>_xll.BDP(Table2[[#This Row],[isin]]&amp;" "&amp;Table2[[#This Row],[MktSec]],Table2[[#Headers],[final_maturity]])</f>
        <v>#N/A Field Not Applicable</v>
      </c>
    </row>
    <row r="138" spans="1:9" x14ac:dyDescent="0.25">
      <c r="A138" s="2" t="s">
        <v>141</v>
      </c>
      <c r="B138" s="2">
        <f>LEN(Table2[[#This Row],[isin]])</f>
        <v>12</v>
      </c>
      <c r="C138" s="2" t="s">
        <v>24</v>
      </c>
      <c r="D138" s="2" t="s">
        <v>507</v>
      </c>
      <c r="E138" s="2" t="str">
        <f>_xll.BDP(Table2[[#This Row],[isin]]&amp;" "&amp;Table2[[#This Row],[MktSec]],Table2[[#Headers],[short_name]])</f>
        <v>ORANGE</v>
      </c>
      <c r="F138" s="3" t="str">
        <f t="array" ref="F138">_xll.BDP(Table2[[#This Row],[isin]]&amp;" "&amp;Table2[[#This Row],[MktSec]],Table2[[#Headers],[INDUSTRY_GROUP]])</f>
        <v>Telecommunications</v>
      </c>
      <c r="G138" s="3" t="str">
        <f>_xll.BDP(Table2[[#This Row],[isin]]&amp;" "&amp;Table2[[#This Row],[MktSec]],Table2[[#Headers],[callable]])</f>
        <v>Y</v>
      </c>
      <c r="H138" s="3" t="str">
        <f>_xll.BDP(Table2[[#This Row],[isin]]&amp;" "&amp;Table2[[#This Row],[MktSec]],Table2[[#Headers],[nxt_call_dt]])</f>
        <v>15/01/2025</v>
      </c>
      <c r="I138" s="3" t="str">
        <f>_xll.BDP(Table2[[#This Row],[isin]]&amp;" "&amp;Table2[[#This Row],[MktSec]],Table2[[#Headers],[final_maturity]])</f>
        <v>#N/A Field Not Applicable</v>
      </c>
    </row>
    <row r="139" spans="1:9" x14ac:dyDescent="0.25">
      <c r="A139" s="2" t="s">
        <v>142</v>
      </c>
      <c r="B139" s="2">
        <f>LEN(Table2[[#This Row],[isin]])</f>
        <v>12</v>
      </c>
      <c r="C139" s="2" t="s">
        <v>24</v>
      </c>
      <c r="D139" s="2" t="s">
        <v>508</v>
      </c>
      <c r="E139" s="2" t="str">
        <f>_xll.BDP(Table2[[#This Row],[isin]]&amp;" "&amp;Table2[[#This Row],[MktSec]],Table2[[#Headers],[short_name]])</f>
        <v>ORANGE</v>
      </c>
      <c r="F139" s="3" t="str">
        <f t="array" ref="F139">_xll.BDP(Table2[[#This Row],[isin]]&amp;" "&amp;Table2[[#This Row],[MktSec]],Table2[[#Headers],[INDUSTRY_GROUP]])</f>
        <v>Telecommunications</v>
      </c>
      <c r="G139" s="3" t="str">
        <f>_xll.BDP(Table2[[#This Row],[isin]]&amp;" "&amp;Table2[[#This Row],[MktSec]],Table2[[#Headers],[callable]])</f>
        <v>Y</v>
      </c>
      <c r="H139" s="3" t="str">
        <f>_xll.BDP(Table2[[#This Row],[isin]]&amp;" "&amp;Table2[[#This Row],[MktSec]],Table2[[#Headers],[nxt_call_dt]])</f>
        <v>07/02/2022</v>
      </c>
      <c r="I139" s="3" t="str">
        <f>_xll.BDP(Table2[[#This Row],[isin]]&amp;" "&amp;Table2[[#This Row],[MktSec]],Table2[[#Headers],[final_maturity]])</f>
        <v>#N/A Field Not Applicable</v>
      </c>
    </row>
    <row r="140" spans="1:9" x14ac:dyDescent="0.25">
      <c r="A140" s="2" t="s">
        <v>143</v>
      </c>
      <c r="B140" s="2">
        <f>LEN(Table2[[#This Row],[isin]])</f>
        <v>12</v>
      </c>
      <c r="C140" s="2" t="s">
        <v>24</v>
      </c>
      <c r="D140" s="2" t="s">
        <v>509</v>
      </c>
      <c r="E140" s="2" t="str">
        <f>_xll.BDP(Table2[[#This Row],[isin]]&amp;" "&amp;Table2[[#This Row],[MktSec]],Table2[[#Headers],[short_name]])</f>
        <v>ORSTED A/S</v>
      </c>
      <c r="F140" s="3" t="str">
        <f t="array" ref="F140">_xll.BDP(Table2[[#This Row],[isin]]&amp;" "&amp;Table2[[#This Row],[MktSec]],Table2[[#Headers],[INDUSTRY_GROUP]])</f>
        <v>Electric</v>
      </c>
      <c r="G140" s="3" t="str">
        <f>_xll.BDP(Table2[[#This Row],[isin]]&amp;" "&amp;Table2[[#This Row],[MktSec]],Table2[[#Headers],[callable]])</f>
        <v>Y</v>
      </c>
      <c r="H140" s="3" t="str">
        <f>_xll.BDP(Table2[[#This Row],[isin]]&amp;" "&amp;Table2[[#This Row],[MktSec]],Table2[[#Headers],[nxt_call_dt]])</f>
        <v>09/09/2027</v>
      </c>
      <c r="I140" s="3" t="str">
        <f>_xll.BDP(Table2[[#This Row],[isin]]&amp;" "&amp;Table2[[#This Row],[MktSec]],Table2[[#Headers],[final_maturity]])</f>
        <v>09/12/3019</v>
      </c>
    </row>
    <row r="141" spans="1:9" x14ac:dyDescent="0.25">
      <c r="A141" s="2" t="s">
        <v>144</v>
      </c>
      <c r="B141" s="2">
        <f>LEN(Table2[[#This Row],[isin]])</f>
        <v>12</v>
      </c>
      <c r="C141" s="2" t="s">
        <v>24</v>
      </c>
      <c r="D141" s="2" t="s">
        <v>510</v>
      </c>
      <c r="E141" s="2" t="str">
        <f>_xll.BDP(Table2[[#This Row],[isin]]&amp;" "&amp;Table2[[#This Row],[MktSec]],Table2[[#Headers],[short_name]])</f>
        <v>ORSTED A/S</v>
      </c>
      <c r="F141" s="3" t="str">
        <f t="array" ref="F141">_xll.BDP(Table2[[#This Row],[isin]]&amp;" "&amp;Table2[[#This Row],[MktSec]],Table2[[#Headers],[INDUSTRY_GROUP]])</f>
        <v>Electric</v>
      </c>
      <c r="G141" s="3" t="str">
        <f>_xll.BDP(Table2[[#This Row],[isin]]&amp;" "&amp;Table2[[#This Row],[MktSec]],Table2[[#Headers],[callable]])</f>
        <v>Y</v>
      </c>
      <c r="H141" s="3" t="str">
        <f>_xll.BDP(Table2[[#This Row],[isin]]&amp;" "&amp;Table2[[#This Row],[MktSec]],Table2[[#Headers],[nxt_call_dt]])</f>
        <v>24/08/2024</v>
      </c>
      <c r="I141" s="3" t="str">
        <f>_xll.BDP(Table2[[#This Row],[isin]]&amp;" "&amp;Table2[[#This Row],[MktSec]],Table2[[#Headers],[final_maturity]])</f>
        <v>24/11/3017</v>
      </c>
    </row>
    <row r="142" spans="1:9" x14ac:dyDescent="0.25">
      <c r="A142" s="2" t="s">
        <v>145</v>
      </c>
      <c r="B142" s="2">
        <f>LEN(Table2[[#This Row],[isin]])</f>
        <v>12</v>
      </c>
      <c r="C142" s="2" t="s">
        <v>24</v>
      </c>
      <c r="D142" s="2" t="s">
        <v>511</v>
      </c>
      <c r="E142" s="2" t="str">
        <f>_xll.BDP(Table2[[#This Row],[isin]]&amp;" "&amp;Table2[[#This Row],[MktSec]],Table2[[#Headers],[short_name]])</f>
        <v>RWE AG</v>
      </c>
      <c r="F142" s="3" t="str">
        <f t="array" ref="F142">_xll.BDP(Table2[[#This Row],[isin]]&amp;" "&amp;Table2[[#This Row],[MktSec]],Table2[[#Headers],[INDUSTRY_GROUP]])</f>
        <v>Electric</v>
      </c>
      <c r="G142" s="3" t="str">
        <f>_xll.BDP(Table2[[#This Row],[isin]]&amp;" "&amp;Table2[[#This Row],[MktSec]],Table2[[#Headers],[callable]])</f>
        <v>Y</v>
      </c>
      <c r="H142" s="3" t="str">
        <f>_xll.BDP(Table2[[#This Row],[isin]]&amp;" "&amp;Table2[[#This Row],[MktSec]],Table2[[#Headers],[nxt_call_dt]])</f>
        <v>21/10/2020</v>
      </c>
      <c r="I142" s="3" t="str">
        <f>_xll.BDP(Table2[[#This Row],[isin]]&amp;" "&amp;Table2[[#This Row],[MktSec]],Table2[[#Headers],[final_maturity]])</f>
        <v>21/04/2075</v>
      </c>
    </row>
    <row r="143" spans="1:9" x14ac:dyDescent="0.25">
      <c r="A143" s="2" t="s">
        <v>146</v>
      </c>
      <c r="B143" s="2">
        <f>LEN(Table2[[#This Row],[isin]])</f>
        <v>12</v>
      </c>
      <c r="C143" s="2" t="s">
        <v>24</v>
      </c>
      <c r="D143" s="2" t="s">
        <v>512</v>
      </c>
      <c r="E143" s="2" t="str">
        <f>_xll.BDP(Table2[[#This Row],[isin]]&amp;" "&amp;Table2[[#This Row],[MktSec]],Table2[[#Headers],[short_name]])</f>
        <v>RWE AG</v>
      </c>
      <c r="F143" s="3" t="str">
        <f t="array" ref="F143">_xll.BDP(Table2[[#This Row],[isin]]&amp;" "&amp;Table2[[#This Row],[MktSec]],Table2[[#Headers],[INDUSTRY_GROUP]])</f>
        <v>Electric</v>
      </c>
      <c r="G143" s="3" t="str">
        <f>_xll.BDP(Table2[[#This Row],[isin]]&amp;" "&amp;Table2[[#This Row],[MktSec]],Table2[[#Headers],[callable]])</f>
        <v>Y</v>
      </c>
      <c r="H143" s="3" t="str">
        <f>_xll.BDP(Table2[[#This Row],[isin]]&amp;" "&amp;Table2[[#This Row],[MktSec]],Table2[[#Headers],[nxt_call_dt]])</f>
        <v>30/03/2026</v>
      </c>
      <c r="I143" s="3" t="str">
        <f>_xll.BDP(Table2[[#This Row],[isin]]&amp;" "&amp;Table2[[#This Row],[MktSec]],Table2[[#Headers],[final_maturity]])</f>
        <v>30/07/2075</v>
      </c>
    </row>
    <row r="144" spans="1:9" x14ac:dyDescent="0.25">
      <c r="A144" s="2" t="s">
        <v>147</v>
      </c>
      <c r="B144" s="2">
        <f>LEN(Table2[[#This Row],[isin]])</f>
        <v>12</v>
      </c>
      <c r="C144" s="2" t="s">
        <v>24</v>
      </c>
      <c r="D144" s="2" t="s">
        <v>513</v>
      </c>
      <c r="E144" s="2" t="str">
        <f>_xll.BDP(Table2[[#This Row],[isin]]&amp;" "&amp;Table2[[#This Row],[MktSec]],Table2[[#Headers],[short_name]])</f>
        <v>SUEZ ENVIRON</v>
      </c>
      <c r="F144" s="3" t="str">
        <f t="array" ref="F144">_xll.BDP(Table2[[#This Row],[isin]]&amp;" "&amp;Table2[[#This Row],[MktSec]],Table2[[#Headers],[INDUSTRY_GROUP]])</f>
        <v>Water</v>
      </c>
      <c r="G144" s="3" t="str">
        <f>_xll.BDP(Table2[[#This Row],[isin]]&amp;" "&amp;Table2[[#This Row],[MktSec]],Table2[[#Headers],[callable]])</f>
        <v>Y</v>
      </c>
      <c r="H144" s="3" t="str">
        <f>_xll.BDP(Table2[[#This Row],[isin]]&amp;" "&amp;Table2[[#This Row],[MktSec]],Table2[[#Headers],[nxt_call_dt]])</f>
        <v>30/03/2022</v>
      </c>
      <c r="I144" s="3" t="str">
        <f>_xll.BDP(Table2[[#This Row],[isin]]&amp;" "&amp;Table2[[#This Row],[MktSec]],Table2[[#Headers],[final_maturity]])</f>
        <v>#N/A Field Not Applicable</v>
      </c>
    </row>
    <row r="145" spans="1:9" x14ac:dyDescent="0.25">
      <c r="A145" s="2" t="s">
        <v>148</v>
      </c>
      <c r="B145" s="2">
        <f>LEN(Table2[[#This Row],[isin]])</f>
        <v>12</v>
      </c>
      <c r="C145" s="2" t="s">
        <v>24</v>
      </c>
      <c r="D145" s="2" t="s">
        <v>514</v>
      </c>
      <c r="E145" s="2" t="str">
        <f>_xll.BDP(Table2[[#This Row],[isin]]&amp;" "&amp;Table2[[#This Row],[MktSec]],Table2[[#Headers],[short_name]])</f>
        <v>SOLVAY FIN</v>
      </c>
      <c r="F145" s="3" t="str">
        <f t="array" ref="F145">_xll.BDP(Table2[[#This Row],[isin]]&amp;" "&amp;Table2[[#This Row],[MktSec]],Table2[[#Headers],[INDUSTRY_GROUP]])</f>
        <v>Chemicals</v>
      </c>
      <c r="G145" s="3" t="str">
        <f>_xll.BDP(Table2[[#This Row],[isin]]&amp;" "&amp;Table2[[#This Row],[MktSec]],Table2[[#Headers],[callable]])</f>
        <v>Y</v>
      </c>
      <c r="H145" s="3" t="str">
        <f>_xll.BDP(Table2[[#This Row],[isin]]&amp;" "&amp;Table2[[#This Row],[MktSec]],Table2[[#Headers],[nxt_call_dt]])</f>
        <v>12/11/2023</v>
      </c>
      <c r="I145" s="3" t="str">
        <f>_xll.BDP(Table2[[#This Row],[isin]]&amp;" "&amp;Table2[[#This Row],[MktSec]],Table2[[#Headers],[final_maturity]])</f>
        <v>#N/A Field Not Applicable</v>
      </c>
    </row>
    <row r="146" spans="1:9" x14ac:dyDescent="0.25">
      <c r="A146" s="2" t="s">
        <v>2</v>
      </c>
      <c r="B146" s="2">
        <f>LEN(Table2[[#This Row],[isin]])</f>
        <v>12</v>
      </c>
      <c r="C146" s="2" t="s">
        <v>24</v>
      </c>
      <c r="D146" s="2" t="s">
        <v>515</v>
      </c>
      <c r="E146" s="2" t="str">
        <f>_xll.BDP(Table2[[#This Row],[isin]]&amp;" "&amp;Table2[[#This Row],[MktSec]],Table2[[#Headers],[short_name]])</f>
        <v>SOLVAY FIN</v>
      </c>
      <c r="F146" s="3" t="str">
        <f t="array" ref="F146">_xll.BDP(Table2[[#This Row],[isin]]&amp;" "&amp;Table2[[#This Row],[MktSec]],Table2[[#Headers],[INDUSTRY_GROUP]])</f>
        <v>Chemicals</v>
      </c>
      <c r="G146" s="3" t="str">
        <f>_xll.BDP(Table2[[#This Row],[isin]]&amp;" "&amp;Table2[[#This Row],[MktSec]],Table2[[#Headers],[callable]])</f>
        <v>Y</v>
      </c>
      <c r="H146" s="3" t="str">
        <f>_xll.BDP(Table2[[#This Row],[isin]]&amp;" "&amp;Table2[[#This Row],[MktSec]],Table2[[#Headers],[nxt_call_dt]])</f>
        <v>03/06/2024</v>
      </c>
      <c r="I146" s="3" t="str">
        <f>_xll.BDP(Table2[[#This Row],[isin]]&amp;" "&amp;Table2[[#This Row],[MktSec]],Table2[[#Headers],[final_maturity]])</f>
        <v>#N/A Field Not Applicable</v>
      </c>
    </row>
    <row r="147" spans="1:9" x14ac:dyDescent="0.25">
      <c r="A147" s="2" t="s">
        <v>149</v>
      </c>
      <c r="B147" s="2">
        <f>LEN(Table2[[#This Row],[isin]])</f>
        <v>12</v>
      </c>
      <c r="C147" s="2" t="s">
        <v>24</v>
      </c>
      <c r="D147" s="2" t="s">
        <v>516</v>
      </c>
      <c r="E147" s="2" t="str">
        <f>_xll.BDP(Table2[[#This Row],[isin]]&amp;" "&amp;Table2[[#This Row],[MktSec]],Table2[[#Headers],[short_name]])</f>
        <v>SSE PLC</v>
      </c>
      <c r="F147" s="3" t="str">
        <f t="array" ref="F147">_xll.BDP(Table2[[#This Row],[isin]]&amp;" "&amp;Table2[[#This Row],[MktSec]],Table2[[#Headers],[INDUSTRY_GROUP]])</f>
        <v>Electric</v>
      </c>
      <c r="G147" s="3" t="str">
        <f>_xll.BDP(Table2[[#This Row],[isin]]&amp;" "&amp;Table2[[#This Row],[MktSec]],Table2[[#Headers],[callable]])</f>
        <v>Y</v>
      </c>
      <c r="H147" s="3" t="str">
        <f>_xll.BDP(Table2[[#This Row],[isin]]&amp;" "&amp;Table2[[#This Row],[MktSec]],Table2[[#Headers],[nxt_call_dt]])</f>
        <v>10/09/2020</v>
      </c>
      <c r="I147" s="3" t="str">
        <f>_xll.BDP(Table2[[#This Row],[isin]]&amp;" "&amp;Table2[[#This Row],[MktSec]],Table2[[#Headers],[final_maturity]])</f>
        <v>#N/A Field Not Applicable</v>
      </c>
    </row>
    <row r="148" spans="1:9" x14ac:dyDescent="0.25">
      <c r="A148" s="2" t="s">
        <v>150</v>
      </c>
      <c r="B148" s="2">
        <f>LEN(Table2[[#This Row],[isin]])</f>
        <v>12</v>
      </c>
      <c r="C148" s="2" t="s">
        <v>24</v>
      </c>
      <c r="D148" s="2" t="s">
        <v>517</v>
      </c>
      <c r="E148" s="2" t="str">
        <f>_xll.BDP(Table2[[#This Row],[isin]]&amp;" "&amp;Table2[[#This Row],[MktSec]],Table2[[#Headers],[short_name]])</f>
        <v>TELEFONICA EUROP</v>
      </c>
      <c r="F148" s="3" t="str">
        <f t="array" ref="F148">_xll.BDP(Table2[[#This Row],[isin]]&amp;" "&amp;Table2[[#This Row],[MktSec]],Table2[[#Headers],[INDUSTRY_GROUP]])</f>
        <v>Telecommunications</v>
      </c>
      <c r="G148" s="3" t="str">
        <f>_xll.BDP(Table2[[#This Row],[isin]]&amp;" "&amp;Table2[[#This Row],[MktSec]],Table2[[#Headers],[callable]])</f>
        <v>Y</v>
      </c>
      <c r="H148" s="3" t="str">
        <f>_xll.BDP(Table2[[#This Row],[isin]]&amp;" "&amp;Table2[[#This Row],[MktSec]],Table2[[#Headers],[nxt_call_dt]])</f>
        <v>07/03/2023</v>
      </c>
      <c r="I148" s="3" t="str">
        <f>_xll.BDP(Table2[[#This Row],[isin]]&amp;" "&amp;Table2[[#This Row],[MktSec]],Table2[[#Headers],[final_maturity]])</f>
        <v>#N/A Field Not Applicable</v>
      </c>
    </row>
    <row r="149" spans="1:9" x14ac:dyDescent="0.25">
      <c r="A149" s="2" t="s">
        <v>151</v>
      </c>
      <c r="B149" s="2">
        <f>LEN(Table2[[#This Row],[isin]])</f>
        <v>12</v>
      </c>
      <c r="C149" s="2" t="s">
        <v>24</v>
      </c>
      <c r="D149" s="2" t="s">
        <v>518</v>
      </c>
      <c r="E149" s="2" t="str">
        <f>_xll.BDP(Table2[[#This Row],[isin]]&amp;" "&amp;Table2[[#This Row],[MktSec]],Table2[[#Headers],[short_name]])</f>
        <v>TELEFONICA EUROP</v>
      </c>
      <c r="F149" s="3" t="str">
        <f t="array" ref="F149">_xll.BDP(Table2[[#This Row],[isin]]&amp;" "&amp;Table2[[#This Row],[MktSec]],Table2[[#Headers],[INDUSTRY_GROUP]])</f>
        <v>Telecommunications</v>
      </c>
      <c r="G149" s="3" t="str">
        <f>_xll.BDP(Table2[[#This Row],[isin]]&amp;" "&amp;Table2[[#This Row],[MktSec]],Table2[[#Headers],[callable]])</f>
        <v>Y</v>
      </c>
      <c r="H149" s="3" t="str">
        <f>_xll.BDP(Table2[[#This Row],[isin]]&amp;" "&amp;Table2[[#This Row],[MktSec]],Table2[[#Headers],[nxt_call_dt]])</f>
        <v>24/06/2027</v>
      </c>
      <c r="I149" s="3" t="str">
        <f>_xll.BDP(Table2[[#This Row],[isin]]&amp;" "&amp;Table2[[#This Row],[MktSec]],Table2[[#Headers],[final_maturity]])</f>
        <v>#N/A Field Not Applicable</v>
      </c>
    </row>
    <row r="150" spans="1:9" x14ac:dyDescent="0.25">
      <c r="A150" s="2" t="s">
        <v>152</v>
      </c>
      <c r="B150" s="2">
        <f>LEN(Table2[[#This Row],[isin]])</f>
        <v>12</v>
      </c>
      <c r="C150" s="2" t="s">
        <v>24</v>
      </c>
      <c r="D150" s="2" t="s">
        <v>519</v>
      </c>
      <c r="E150" s="2" t="str">
        <f>_xll.BDP(Table2[[#This Row],[isin]]&amp;" "&amp;Table2[[#This Row],[MktSec]],Table2[[#Headers],[short_name]])</f>
        <v>TELEFONICA EUROP</v>
      </c>
      <c r="F150" s="3" t="str">
        <f t="array" ref="F150">_xll.BDP(Table2[[#This Row],[isin]]&amp;" "&amp;Table2[[#This Row],[MktSec]],Table2[[#Headers],[INDUSTRY_GROUP]])</f>
        <v>Telecommunications</v>
      </c>
      <c r="G150" s="3" t="str">
        <f>_xll.BDP(Table2[[#This Row],[isin]]&amp;" "&amp;Table2[[#This Row],[MktSec]],Table2[[#Headers],[callable]])</f>
        <v>Y</v>
      </c>
      <c r="H150" s="3" t="str">
        <f>_xll.BDP(Table2[[#This Row],[isin]]&amp;" "&amp;Table2[[#This Row],[MktSec]],Table2[[#Headers],[nxt_call_dt]])</f>
        <v>22/06/2026</v>
      </c>
      <c r="I150" s="3" t="str">
        <f>_xll.BDP(Table2[[#This Row],[isin]]&amp;" "&amp;Table2[[#This Row],[MktSec]],Table2[[#Headers],[final_maturity]])</f>
        <v>#N/A Field Not Applicable</v>
      </c>
    </row>
    <row r="151" spans="1:9" x14ac:dyDescent="0.25">
      <c r="A151" s="2" t="s">
        <v>153</v>
      </c>
      <c r="B151" s="2">
        <f>LEN(Table2[[#This Row],[isin]])</f>
        <v>12</v>
      </c>
      <c r="C151" s="2" t="s">
        <v>24</v>
      </c>
      <c r="D151" s="2" t="s">
        <v>520</v>
      </c>
      <c r="E151" s="2" t="str">
        <f>_xll.BDP(Table2[[#This Row],[isin]]&amp;" "&amp;Table2[[#This Row],[MktSec]],Table2[[#Headers],[short_name]])</f>
        <v>TELEFONICA EUROP</v>
      </c>
      <c r="F151" s="3" t="str">
        <f t="array" ref="F151">_xll.BDP(Table2[[#This Row],[isin]]&amp;" "&amp;Table2[[#This Row],[MktSec]],Table2[[#Headers],[INDUSTRY_GROUP]])</f>
        <v>Telecommunications</v>
      </c>
      <c r="G151" s="3" t="str">
        <f>_xll.BDP(Table2[[#This Row],[isin]]&amp;" "&amp;Table2[[#This Row],[MktSec]],Table2[[#Headers],[callable]])</f>
        <v>Y</v>
      </c>
      <c r="H151" s="3" t="str">
        <f>_xll.BDP(Table2[[#This Row],[isin]]&amp;" "&amp;Table2[[#This Row],[MktSec]],Table2[[#Headers],[nxt_call_dt]])</f>
        <v>04/09/2023</v>
      </c>
      <c r="I151" s="3" t="str">
        <f>_xll.BDP(Table2[[#This Row],[isin]]&amp;" "&amp;Table2[[#This Row],[MktSec]],Table2[[#Headers],[final_maturity]])</f>
        <v>#N/A Field Not Applicable</v>
      </c>
    </row>
    <row r="152" spans="1:9" x14ac:dyDescent="0.25">
      <c r="A152" s="2" t="s">
        <v>154</v>
      </c>
      <c r="B152" s="2">
        <f>LEN(Table2[[#This Row],[isin]])</f>
        <v>12</v>
      </c>
      <c r="C152" s="2" t="s">
        <v>24</v>
      </c>
      <c r="D152" s="2" t="s">
        <v>521</v>
      </c>
      <c r="E152" s="2" t="str">
        <f>_xll.BDP(Table2[[#This Row],[isin]]&amp;" "&amp;Table2[[#This Row],[MktSec]],Table2[[#Headers],[short_name]])</f>
        <v>TOTAL SA</v>
      </c>
      <c r="F152" s="3" t="str">
        <f t="array" ref="F152">_xll.BDP(Table2[[#This Row],[isin]]&amp;" "&amp;Table2[[#This Row],[MktSec]],Table2[[#Headers],[INDUSTRY_GROUP]])</f>
        <v>Oil&amp;Gas</v>
      </c>
      <c r="G152" s="3" t="str">
        <f>_xll.BDP(Table2[[#This Row],[isin]]&amp;" "&amp;Table2[[#This Row],[MktSec]],Table2[[#Headers],[callable]])</f>
        <v>Y</v>
      </c>
      <c r="H152" s="3" t="str">
        <f>_xll.BDP(Table2[[#This Row],[isin]]&amp;" "&amp;Table2[[#This Row],[MktSec]],Table2[[#Headers],[nxt_call_dt]])</f>
        <v>26/02/2021</v>
      </c>
      <c r="I152" s="3" t="str">
        <f>_xll.BDP(Table2[[#This Row],[isin]]&amp;" "&amp;Table2[[#This Row],[MktSec]],Table2[[#Headers],[final_maturity]])</f>
        <v>#N/A Field Not Applicable</v>
      </c>
    </row>
    <row r="153" spans="1:9" x14ac:dyDescent="0.25">
      <c r="A153" s="2" t="s">
        <v>19</v>
      </c>
      <c r="B153" s="2">
        <f>LEN(Table2[[#This Row],[isin]])</f>
        <v>12</v>
      </c>
      <c r="C153" s="2" t="s">
        <v>24</v>
      </c>
      <c r="D153" s="2" t="s">
        <v>522</v>
      </c>
      <c r="E153" s="2" t="str">
        <f>_xll.BDP(Table2[[#This Row],[isin]]&amp;" "&amp;Table2[[#This Row],[MktSec]],Table2[[#Headers],[short_name]])</f>
        <v>TOTAL SA</v>
      </c>
      <c r="F153" s="3" t="str">
        <f t="array" ref="F153">_xll.BDP(Table2[[#This Row],[isin]]&amp;" "&amp;Table2[[#This Row],[MktSec]],Table2[[#Headers],[INDUSTRY_GROUP]])</f>
        <v>Oil&amp;Gas</v>
      </c>
      <c r="G153" s="3" t="str">
        <f>_xll.BDP(Table2[[#This Row],[isin]]&amp;" "&amp;Table2[[#This Row],[MktSec]],Table2[[#Headers],[callable]])</f>
        <v>Y</v>
      </c>
      <c r="H153" s="3" t="str">
        <f>_xll.BDP(Table2[[#This Row],[isin]]&amp;" "&amp;Table2[[#This Row],[MktSec]],Table2[[#Headers],[nxt_call_dt]])</f>
        <v>05/05/2023</v>
      </c>
      <c r="I153" s="3" t="str">
        <f>_xll.BDP(Table2[[#This Row],[isin]]&amp;" "&amp;Table2[[#This Row],[MktSec]],Table2[[#Headers],[final_maturity]])</f>
        <v>#N/A Field Not Applicable</v>
      </c>
    </row>
    <row r="154" spans="1:9" x14ac:dyDescent="0.25">
      <c r="A154" s="2" t="s">
        <v>20</v>
      </c>
      <c r="B154" s="2">
        <f>LEN(Table2[[#This Row],[isin]])</f>
        <v>12</v>
      </c>
      <c r="C154" s="2" t="s">
        <v>24</v>
      </c>
      <c r="D154" s="2" t="s">
        <v>523</v>
      </c>
      <c r="E154" s="2" t="str">
        <f>_xll.BDP(Table2[[#This Row],[isin]]&amp;" "&amp;Table2[[#This Row],[MktSec]],Table2[[#Headers],[short_name]])</f>
        <v>TOTAL SA</v>
      </c>
      <c r="F154" s="3" t="str">
        <f t="array" ref="F154">_xll.BDP(Table2[[#This Row],[isin]]&amp;" "&amp;Table2[[#This Row],[MktSec]],Table2[[#Headers],[INDUSTRY_GROUP]])</f>
        <v>Oil&amp;Gas</v>
      </c>
      <c r="G154" s="3" t="str">
        <f>_xll.BDP(Table2[[#This Row],[isin]]&amp;" "&amp;Table2[[#This Row],[MktSec]],Table2[[#Headers],[callable]])</f>
        <v>Y</v>
      </c>
      <c r="H154" s="3" t="str">
        <f>_xll.BDP(Table2[[#This Row],[isin]]&amp;" "&amp;Table2[[#This Row],[MktSec]],Table2[[#Headers],[nxt_call_dt]])</f>
        <v>18/05/2022</v>
      </c>
      <c r="I154" s="3" t="str">
        <f>_xll.BDP(Table2[[#This Row],[isin]]&amp;" "&amp;Table2[[#This Row],[MktSec]],Table2[[#Headers],[final_maturity]])</f>
        <v>#N/A Field Not Applicable</v>
      </c>
    </row>
    <row r="155" spans="1:9" x14ac:dyDescent="0.25">
      <c r="A155" s="2" t="s">
        <v>16</v>
      </c>
      <c r="B155" s="2">
        <f>LEN(Table2[[#This Row],[isin]])</f>
        <v>12</v>
      </c>
      <c r="C155" s="2" t="s">
        <v>24</v>
      </c>
      <c r="D155" s="2" t="s">
        <v>524</v>
      </c>
      <c r="E155" s="2" t="str">
        <f>_xll.BDP(Table2[[#This Row],[isin]]&amp;" "&amp;Table2[[#This Row],[MktSec]],Table2[[#Headers],[short_name]])</f>
        <v>TOTAL SA</v>
      </c>
      <c r="F155" s="3" t="str">
        <f t="array" ref="F155">_xll.BDP(Table2[[#This Row],[isin]]&amp;" "&amp;Table2[[#This Row],[MktSec]],Table2[[#Headers],[INDUSTRY_GROUP]])</f>
        <v>Oil&amp;Gas</v>
      </c>
      <c r="G155" s="3" t="str">
        <f>_xll.BDP(Table2[[#This Row],[isin]]&amp;" "&amp;Table2[[#This Row],[MktSec]],Table2[[#Headers],[callable]])</f>
        <v>Y</v>
      </c>
      <c r="H155" s="3" t="str">
        <f>_xll.BDP(Table2[[#This Row],[isin]]&amp;" "&amp;Table2[[#This Row],[MktSec]],Table2[[#Headers],[nxt_call_dt]])</f>
        <v>06/10/2026</v>
      </c>
      <c r="I155" s="3" t="str">
        <f>_xll.BDP(Table2[[#This Row],[isin]]&amp;" "&amp;Table2[[#This Row],[MktSec]],Table2[[#Headers],[final_maturity]])</f>
        <v>#N/A Field Not Applicable</v>
      </c>
    </row>
    <row r="156" spans="1:9" x14ac:dyDescent="0.25">
      <c r="A156" s="2" t="s">
        <v>155</v>
      </c>
      <c r="B156" s="2">
        <f>LEN(Table2[[#This Row],[isin]])</f>
        <v>11</v>
      </c>
      <c r="D156" s="2" t="s">
        <v>155</v>
      </c>
      <c r="E156" s="2" t="e">
        <f>_xll.BDP(Table2[[#This Row],[isin]]&amp;" "&amp;Table2[[#This Row],[MktSec]],Table2[[#Headers],[short_name]])</f>
        <v>#N/A</v>
      </c>
      <c r="F156" s="3" t="e">
        <f t="array" ref="F156">_xll.BDP(Table2[[#This Row],[isin]]&amp;" "&amp;Table2[[#This Row],[MktSec]],Table2[[#Headers],[INDUSTRY_GROUP]])</f>
        <v>#N/A</v>
      </c>
      <c r="G156" s="3" t="e">
        <f>_xll.BDP(Table2[[#This Row],[isin]]&amp;" "&amp;Table2[[#This Row],[MktSec]],Table2[[#Headers],[callable]])</f>
        <v>#N/A</v>
      </c>
      <c r="H156" s="3" t="e">
        <f>_xll.BDP(Table2[[#This Row],[isin]]&amp;" "&amp;Table2[[#This Row],[MktSec]],Table2[[#Headers],[nxt_call_dt]])</f>
        <v>#N/A</v>
      </c>
      <c r="I156" s="3" t="e">
        <f>_xll.BDP(Table2[[#This Row],[isin]]&amp;" "&amp;Table2[[#This Row],[MktSec]],Table2[[#Headers],[final_maturity]])</f>
        <v>#N/A</v>
      </c>
    </row>
    <row r="157" spans="1:9" x14ac:dyDescent="0.25">
      <c r="A157" s="2" t="s">
        <v>156</v>
      </c>
      <c r="B157" s="2">
        <f>LEN(Table2[[#This Row],[isin]])</f>
        <v>12</v>
      </c>
      <c r="C157" s="2" t="s">
        <v>24</v>
      </c>
      <c r="D157" s="2" t="s">
        <v>525</v>
      </c>
      <c r="E157" s="2" t="str">
        <f>_xll.BDP(Table2[[#This Row],[isin]]&amp;" "&amp;Table2[[#This Row],[MktSec]],Table2[[#Headers],[short_name]])</f>
        <v>UNIBAIL-RODAMCO</v>
      </c>
      <c r="F157" s="3" t="str">
        <f t="array" ref="F157">_xll.BDP(Table2[[#This Row],[isin]]&amp;" "&amp;Table2[[#This Row],[MktSec]],Table2[[#Headers],[INDUSTRY_GROUP]])</f>
        <v>REITS</v>
      </c>
      <c r="G157" s="3" t="str">
        <f>_xll.BDP(Table2[[#This Row],[isin]]&amp;" "&amp;Table2[[#This Row],[MktSec]],Table2[[#Headers],[callable]])</f>
        <v>Y</v>
      </c>
      <c r="H157" s="3" t="str">
        <f>_xll.BDP(Table2[[#This Row],[isin]]&amp;" "&amp;Table2[[#This Row],[MktSec]],Table2[[#Headers],[nxt_call_dt]])</f>
        <v>25/07/2023</v>
      </c>
      <c r="I157" s="3" t="str">
        <f>_xll.BDP(Table2[[#This Row],[isin]]&amp;" "&amp;Table2[[#This Row],[MktSec]],Table2[[#Headers],[final_maturity]])</f>
        <v>#N/A Field Not Applicable</v>
      </c>
    </row>
    <row r="158" spans="1:9" x14ac:dyDescent="0.25">
      <c r="A158" s="2" t="s">
        <v>157</v>
      </c>
      <c r="B158" s="2">
        <f>LEN(Table2[[#This Row],[isin]])</f>
        <v>12</v>
      </c>
      <c r="C158" s="2" t="s">
        <v>24</v>
      </c>
      <c r="D158" s="2" t="s">
        <v>526</v>
      </c>
      <c r="E158" s="2" t="str">
        <f>_xll.BDP(Table2[[#This Row],[isin]]&amp;" "&amp;Table2[[#This Row],[MktSec]],Table2[[#Headers],[short_name]])</f>
        <v>UNIBAIL-RODAMCO</v>
      </c>
      <c r="F158" s="3" t="str">
        <f t="array" ref="F158">_xll.BDP(Table2[[#This Row],[isin]]&amp;" "&amp;Table2[[#This Row],[MktSec]],Table2[[#Headers],[INDUSTRY_GROUP]])</f>
        <v>REITS</v>
      </c>
      <c r="G158" s="3" t="str">
        <f>_xll.BDP(Table2[[#This Row],[isin]]&amp;" "&amp;Table2[[#This Row],[MktSec]],Table2[[#Headers],[callable]])</f>
        <v>Y</v>
      </c>
      <c r="H158" s="3" t="str">
        <f>_xll.BDP(Table2[[#This Row],[isin]]&amp;" "&amp;Table2[[#This Row],[MktSec]],Table2[[#Headers],[nxt_call_dt]])</f>
        <v>25/01/2026</v>
      </c>
      <c r="I158" s="3" t="str">
        <f>_xll.BDP(Table2[[#This Row],[isin]]&amp;" "&amp;Table2[[#This Row],[MktSec]],Table2[[#Headers],[final_maturity]])</f>
        <v>#N/A Field Not Applicable</v>
      </c>
    </row>
    <row r="159" spans="1:9" x14ac:dyDescent="0.25">
      <c r="A159" s="2" t="s">
        <v>158</v>
      </c>
      <c r="B159" s="2">
        <f>LEN(Table2[[#This Row],[isin]])</f>
        <v>12</v>
      </c>
      <c r="C159" s="2" t="s">
        <v>24</v>
      </c>
      <c r="D159" s="2" t="s">
        <v>527</v>
      </c>
      <c r="E159" s="2" t="str">
        <f>_xll.BDP(Table2[[#This Row],[isin]]&amp;" "&amp;Table2[[#This Row],[MktSec]],Table2[[#Headers],[short_name]])</f>
        <v>VATTENFALL AB</v>
      </c>
      <c r="F159" s="3" t="str">
        <f t="array" ref="F159">_xll.BDP(Table2[[#This Row],[isin]]&amp;" "&amp;Table2[[#This Row],[MktSec]],Table2[[#Headers],[INDUSTRY_GROUP]])</f>
        <v>Electric</v>
      </c>
      <c r="G159" s="3" t="str">
        <f>_xll.BDP(Table2[[#This Row],[isin]]&amp;" "&amp;Table2[[#This Row],[MktSec]],Table2[[#Headers],[callable]])</f>
        <v>Y</v>
      </c>
      <c r="H159" s="3" t="str">
        <f>_xll.BDP(Table2[[#This Row],[isin]]&amp;" "&amp;Table2[[#This Row],[MktSec]],Table2[[#Headers],[nxt_call_dt]])</f>
        <v>19/03/2027</v>
      </c>
      <c r="I159" s="3" t="str">
        <f>_xll.BDP(Table2[[#This Row],[isin]]&amp;" "&amp;Table2[[#This Row],[MktSec]],Table2[[#Headers],[final_maturity]])</f>
        <v>19/03/2077</v>
      </c>
    </row>
    <row r="160" spans="1:9" x14ac:dyDescent="0.25">
      <c r="A160" s="2" t="s">
        <v>159</v>
      </c>
      <c r="B160" s="2">
        <f>LEN(Table2[[#This Row],[isin]])</f>
        <v>12</v>
      </c>
      <c r="C160" s="2" t="s">
        <v>24</v>
      </c>
      <c r="D160" s="2" t="s">
        <v>528</v>
      </c>
      <c r="E160" s="2" t="str">
        <f>_xll.BDP(Table2[[#This Row],[isin]]&amp;" "&amp;Table2[[#This Row],[MktSec]],Table2[[#Headers],[short_name]])</f>
        <v>VOLVO TREAS AB</v>
      </c>
      <c r="F160" s="3" t="str">
        <f t="array" ref="F160">_xll.BDP(Table2[[#This Row],[isin]]&amp;" "&amp;Table2[[#This Row],[MktSec]],Table2[[#Headers],[INDUSTRY_GROUP]])</f>
        <v>Auto Manufacturers</v>
      </c>
      <c r="G160" s="3" t="str">
        <f>_xll.BDP(Table2[[#This Row],[isin]]&amp;" "&amp;Table2[[#This Row],[MktSec]],Table2[[#Headers],[callable]])</f>
        <v>Y</v>
      </c>
      <c r="H160" s="3" t="str">
        <f>_xll.BDP(Table2[[#This Row],[isin]]&amp;" "&amp;Table2[[#This Row],[MktSec]],Table2[[#Headers],[nxt_call_dt]])</f>
        <v>10/06/2020</v>
      </c>
      <c r="I160" s="3" t="str">
        <f>_xll.BDP(Table2[[#This Row],[isin]]&amp;" "&amp;Table2[[#This Row],[MktSec]],Table2[[#Headers],[final_maturity]])</f>
        <v>10/06/2075</v>
      </c>
    </row>
    <row r="161" spans="1:9" x14ac:dyDescent="0.25">
      <c r="A161" s="2" t="s">
        <v>160</v>
      </c>
      <c r="B161" s="2">
        <f>LEN(Table2[[#This Row],[isin]])</f>
        <v>12</v>
      </c>
      <c r="C161" s="2" t="s">
        <v>24</v>
      </c>
      <c r="D161" s="2" t="s">
        <v>529</v>
      </c>
      <c r="E161" s="2" t="str">
        <f>_xll.BDP(Table2[[#This Row],[isin]]&amp;" "&amp;Table2[[#This Row],[MktSec]],Table2[[#Headers],[short_name]])</f>
        <v>VODAFONE GROUP</v>
      </c>
      <c r="F161" s="3" t="str">
        <f t="array" ref="F161">_xll.BDP(Table2[[#This Row],[isin]]&amp;" "&amp;Table2[[#This Row],[MktSec]],Table2[[#Headers],[INDUSTRY_GROUP]])</f>
        <v>Telecommunications</v>
      </c>
      <c r="G161" s="3" t="str">
        <f>_xll.BDP(Table2[[#This Row],[isin]]&amp;" "&amp;Table2[[#This Row],[MktSec]],Table2[[#Headers],[callable]])</f>
        <v>Y</v>
      </c>
      <c r="H161" s="3" t="str">
        <f>_xll.BDP(Table2[[#This Row],[isin]]&amp;" "&amp;Table2[[#This Row],[MktSec]],Table2[[#Headers],[nxt_call_dt]])</f>
        <v>03/10/2023</v>
      </c>
      <c r="I161" s="3" t="str">
        <f>_xll.BDP(Table2[[#This Row],[isin]]&amp;" "&amp;Table2[[#This Row],[MktSec]],Table2[[#Headers],[final_maturity]])</f>
        <v>03/01/2079</v>
      </c>
    </row>
    <row r="162" spans="1:9" x14ac:dyDescent="0.25">
      <c r="A162" s="2" t="s">
        <v>161</v>
      </c>
      <c r="B162" s="2">
        <f>LEN(Table2[[#This Row],[isin]])</f>
        <v>12</v>
      </c>
      <c r="C162" s="2" t="s">
        <v>24</v>
      </c>
      <c r="D162" s="2" t="s">
        <v>530</v>
      </c>
      <c r="E162" s="2" t="str">
        <f>_xll.BDP(Table2[[#This Row],[isin]]&amp;" "&amp;Table2[[#This Row],[MktSec]],Table2[[#Headers],[short_name]])</f>
        <v>VODAFONE GROUP</v>
      </c>
      <c r="F162" s="3" t="str">
        <f t="array" ref="F162">_xll.BDP(Table2[[#This Row],[isin]]&amp;" "&amp;Table2[[#This Row],[MktSec]],Table2[[#Headers],[INDUSTRY_GROUP]])</f>
        <v>Telecommunications</v>
      </c>
      <c r="G162" s="3" t="str">
        <f>_xll.BDP(Table2[[#This Row],[isin]]&amp;" "&amp;Table2[[#This Row],[MktSec]],Table2[[#Headers],[callable]])</f>
        <v>Y</v>
      </c>
      <c r="H162" s="3" t="str">
        <f>_xll.BDP(Table2[[#This Row],[isin]]&amp;" "&amp;Table2[[#This Row],[MktSec]],Table2[[#Headers],[nxt_call_dt]])</f>
        <v>03/07/2025</v>
      </c>
      <c r="I162" s="3" t="str">
        <f>_xll.BDP(Table2[[#This Row],[isin]]&amp;" "&amp;Table2[[#This Row],[MktSec]],Table2[[#Headers],[final_maturity]])</f>
        <v>03/10/2078</v>
      </c>
    </row>
    <row r="163" spans="1:9" x14ac:dyDescent="0.25">
      <c r="A163" s="2" t="s">
        <v>162</v>
      </c>
      <c r="B163" s="2">
        <f>LEN(Table2[[#This Row],[isin]])</f>
        <v>12</v>
      </c>
      <c r="C163" s="2" t="s">
        <v>24</v>
      </c>
      <c r="D163" s="2" t="s">
        <v>531</v>
      </c>
      <c r="E163" s="2" t="str">
        <f>_xll.BDP(Table2[[#This Row],[isin]]&amp;" "&amp;Table2[[#This Row],[MktSec]],Table2[[#Headers],[short_name]])</f>
        <v>VODAFONE GROUP</v>
      </c>
      <c r="F163" s="3" t="str">
        <f t="array" ref="F163">_xll.BDP(Table2[[#This Row],[isin]]&amp;" "&amp;Table2[[#This Row],[MktSec]],Table2[[#Headers],[INDUSTRY_GROUP]])</f>
        <v>Telecommunications</v>
      </c>
      <c r="G163" s="3" t="str">
        <f>_xll.BDP(Table2[[#This Row],[isin]]&amp;" "&amp;Table2[[#This Row],[MktSec]],Table2[[#Headers],[callable]])</f>
        <v>Y</v>
      </c>
      <c r="H163" s="3" t="str">
        <f>_xll.BDP(Table2[[#This Row],[isin]]&amp;" "&amp;Table2[[#This Row],[MktSec]],Table2[[#Headers],[nxt_call_dt]])</f>
        <v>03/07/2028</v>
      </c>
      <c r="I163" s="3" t="str">
        <f>_xll.BDP(Table2[[#This Row],[isin]]&amp;" "&amp;Table2[[#This Row],[MktSec]],Table2[[#Headers],[final_maturity]])</f>
        <v>03/10/2078</v>
      </c>
    </row>
    <row r="164" spans="1:9" x14ac:dyDescent="0.25">
      <c r="A164" s="2" t="s">
        <v>163</v>
      </c>
      <c r="B164" s="2">
        <f>LEN(Table2[[#This Row],[isin]])</f>
        <v>12</v>
      </c>
      <c r="C164" s="2" t="s">
        <v>24</v>
      </c>
      <c r="D164" s="2" t="s">
        <v>532</v>
      </c>
      <c r="E164" s="2" t="str">
        <f>_xll.BDP(Table2[[#This Row],[isin]]&amp;" "&amp;Table2[[#This Row],[MktSec]],Table2[[#Headers],[short_name]])</f>
        <v>VODAFONE GROUP</v>
      </c>
      <c r="F164" s="3" t="str">
        <f t="array" ref="F164">_xll.BDP(Table2[[#This Row],[isin]]&amp;" "&amp;Table2[[#This Row],[MktSec]],Table2[[#Headers],[INDUSTRY_GROUP]])</f>
        <v>Telecommunications</v>
      </c>
      <c r="G164" s="3" t="str">
        <f>_xll.BDP(Table2[[#This Row],[isin]]&amp;" "&amp;Table2[[#This Row],[MktSec]],Table2[[#Headers],[callable]])</f>
        <v>Y</v>
      </c>
      <c r="H164" s="3" t="str">
        <f>_xll.BDP(Table2[[#This Row],[isin]]&amp;" "&amp;Table2[[#This Row],[MktSec]],Table2[[#Headers],[nxt_call_dt]])</f>
        <v>03/07/2024</v>
      </c>
      <c r="I164" s="3" t="str">
        <f>_xll.BDP(Table2[[#This Row],[isin]]&amp;" "&amp;Table2[[#This Row],[MktSec]],Table2[[#Headers],[final_maturity]])</f>
        <v>03/10/2078</v>
      </c>
    </row>
    <row r="165" spans="1:9" x14ac:dyDescent="0.25">
      <c r="A165" s="2" t="s">
        <v>164</v>
      </c>
      <c r="B165" s="2">
        <f>LEN(Table2[[#This Row],[isin]])</f>
        <v>12</v>
      </c>
      <c r="C165" s="2" t="s">
        <v>24</v>
      </c>
      <c r="D165" s="2" t="s">
        <v>533</v>
      </c>
      <c r="E165" s="2" t="str">
        <f>_xll.BDP(Table2[[#This Row],[isin]]&amp;" "&amp;Table2[[#This Row],[MktSec]],Table2[[#Headers],[short_name]])</f>
        <v>VODAFONE GROUP</v>
      </c>
      <c r="F165" s="3" t="str">
        <f t="array" ref="F165">_xll.BDP(Table2[[#This Row],[isin]]&amp;" "&amp;Table2[[#This Row],[MktSec]],Table2[[#Headers],[INDUSTRY_GROUP]])</f>
        <v>Telecommunications</v>
      </c>
      <c r="G165" s="3" t="str">
        <f>_xll.BDP(Table2[[#This Row],[isin]]&amp;" "&amp;Table2[[#This Row],[MktSec]],Table2[[#Headers],[callable]])</f>
        <v>Y</v>
      </c>
      <c r="H165" s="3" t="str">
        <f>_xll.BDP(Table2[[#This Row],[isin]]&amp;" "&amp;Table2[[#This Row],[MktSec]],Table2[[#Headers],[nxt_call_dt]])</f>
        <v>04/01/2029</v>
      </c>
      <c r="I165" s="3" t="str">
        <f>_xll.BDP(Table2[[#This Row],[isin]]&amp;" "&amp;Table2[[#This Row],[MktSec]],Table2[[#Headers],[final_maturity]])</f>
        <v>04/04/2079</v>
      </c>
    </row>
    <row r="166" spans="1:9" x14ac:dyDescent="0.25">
      <c r="A166" s="2" t="s">
        <v>165</v>
      </c>
      <c r="B166" s="2">
        <f>LEN(Table2[[#This Row],[isin]])</f>
        <v>12</v>
      </c>
      <c r="C166" s="2" t="s">
        <v>24</v>
      </c>
      <c r="D166" s="2" t="s">
        <v>534</v>
      </c>
      <c r="E166" s="2" t="str">
        <f>_xll.BDP(Table2[[#This Row],[isin]]&amp;" "&amp;Table2[[#This Row],[MktSec]],Table2[[#Headers],[short_name]])</f>
        <v>VOLKSWAGEN INTFN</v>
      </c>
      <c r="F166" s="3" t="str">
        <f t="array" ref="F166">_xll.BDP(Table2[[#This Row],[isin]]&amp;" "&amp;Table2[[#This Row],[MktSec]],Table2[[#Headers],[INDUSTRY_GROUP]])</f>
        <v>Auto Manufacturers</v>
      </c>
      <c r="G166" s="3" t="str">
        <f>_xll.BDP(Table2[[#This Row],[isin]]&amp;" "&amp;Table2[[#This Row],[MktSec]],Table2[[#Headers],[callable]])</f>
        <v>Y</v>
      </c>
      <c r="H166" s="3" t="str">
        <f>_xll.BDP(Table2[[#This Row],[isin]]&amp;" "&amp;Table2[[#This Row],[MktSec]],Table2[[#Headers],[nxt_call_dt]])</f>
        <v>14/12/2022</v>
      </c>
      <c r="I166" s="3" t="str">
        <f>_xll.BDP(Table2[[#This Row],[isin]]&amp;" "&amp;Table2[[#This Row],[MktSec]],Table2[[#Headers],[final_maturity]])</f>
        <v>#N/A Field Not Applicable</v>
      </c>
    </row>
    <row r="167" spans="1:9" x14ac:dyDescent="0.25">
      <c r="A167" s="2" t="s">
        <v>166</v>
      </c>
      <c r="B167" s="2">
        <f>LEN(Table2[[#This Row],[isin]])</f>
        <v>12</v>
      </c>
      <c r="C167" s="2" t="s">
        <v>24</v>
      </c>
      <c r="D167" s="2" t="s">
        <v>535</v>
      </c>
      <c r="E167" s="2" t="str">
        <f>_xll.BDP(Table2[[#This Row],[isin]]&amp;" "&amp;Table2[[#This Row],[MktSec]],Table2[[#Headers],[short_name]])</f>
        <v>VOLKSWAGEN INTFN</v>
      </c>
      <c r="F167" s="3" t="str">
        <f t="array" ref="F167">_xll.BDP(Table2[[#This Row],[isin]]&amp;" "&amp;Table2[[#This Row],[MktSec]],Table2[[#Headers],[INDUSTRY_GROUP]])</f>
        <v>Auto Manufacturers</v>
      </c>
      <c r="G167" s="3" t="str">
        <f>_xll.BDP(Table2[[#This Row],[isin]]&amp;" "&amp;Table2[[#This Row],[MktSec]],Table2[[#Headers],[callable]])</f>
        <v>Y</v>
      </c>
      <c r="H167" s="3" t="str">
        <f>_xll.BDP(Table2[[#This Row],[isin]]&amp;" "&amp;Table2[[#This Row],[MktSec]],Table2[[#Headers],[nxt_call_dt]])</f>
        <v>24/03/2021</v>
      </c>
      <c r="I167" s="3" t="str">
        <f>_xll.BDP(Table2[[#This Row],[isin]]&amp;" "&amp;Table2[[#This Row],[MktSec]],Table2[[#Headers],[final_maturity]])</f>
        <v>#N/A Field Not Applicable</v>
      </c>
    </row>
    <row r="168" spans="1:9" x14ac:dyDescent="0.25">
      <c r="A168" s="2" t="s">
        <v>167</v>
      </c>
      <c r="B168" s="2">
        <f>LEN(Table2[[#This Row],[isin]])</f>
        <v>12</v>
      </c>
      <c r="C168" s="2" t="s">
        <v>24</v>
      </c>
      <c r="D168" s="2" t="s">
        <v>536</v>
      </c>
      <c r="E168" s="2" t="str">
        <f>_xll.BDP(Table2[[#This Row],[isin]]&amp;" "&amp;Table2[[#This Row],[MktSec]],Table2[[#Headers],[short_name]])</f>
        <v>VOLKSWAGEN INTFN</v>
      </c>
      <c r="F168" s="3" t="str">
        <f t="array" ref="F168">_xll.BDP(Table2[[#This Row],[isin]]&amp;" "&amp;Table2[[#This Row],[MktSec]],Table2[[#Headers],[INDUSTRY_GROUP]])</f>
        <v>Auto Manufacturers</v>
      </c>
      <c r="G168" s="3" t="str">
        <f>_xll.BDP(Table2[[#This Row],[isin]]&amp;" "&amp;Table2[[#This Row],[MktSec]],Table2[[#Headers],[callable]])</f>
        <v>Y</v>
      </c>
      <c r="H168" s="3" t="str">
        <f>_xll.BDP(Table2[[#This Row],[isin]]&amp;" "&amp;Table2[[#This Row],[MktSec]],Table2[[#Headers],[nxt_call_dt]])</f>
        <v>14/06/2027</v>
      </c>
      <c r="I168" s="3" t="str">
        <f>_xll.BDP(Table2[[#This Row],[isin]]&amp;" "&amp;Table2[[#This Row],[MktSec]],Table2[[#Headers],[final_maturity]])</f>
        <v>#N/A Field Not Applicable</v>
      </c>
    </row>
    <row r="169" spans="1:9" x14ac:dyDescent="0.25">
      <c r="A169" s="2" t="s">
        <v>168</v>
      </c>
      <c r="B169" s="2">
        <f>LEN(Table2[[#This Row],[isin]])</f>
        <v>12</v>
      </c>
      <c r="C169" s="2" t="s">
        <v>24</v>
      </c>
      <c r="D169" s="2" t="s">
        <v>537</v>
      </c>
      <c r="E169" s="2" t="str">
        <f>_xll.BDP(Table2[[#This Row],[isin]]&amp;" "&amp;Table2[[#This Row],[MktSec]],Table2[[#Headers],[short_name]])</f>
        <v>VOLKSWAGEN INTFN</v>
      </c>
      <c r="F169" s="3" t="str">
        <f t="array" ref="F169">_xll.BDP(Table2[[#This Row],[isin]]&amp;" "&amp;Table2[[#This Row],[MktSec]],Table2[[#Headers],[INDUSTRY_GROUP]])</f>
        <v>Auto Manufacturers</v>
      </c>
      <c r="G169" s="3" t="str">
        <f>_xll.BDP(Table2[[#This Row],[isin]]&amp;" "&amp;Table2[[#This Row],[MktSec]],Table2[[#Headers],[callable]])</f>
        <v>Y</v>
      </c>
      <c r="H169" s="3" t="str">
        <f>_xll.BDP(Table2[[#This Row],[isin]]&amp;" "&amp;Table2[[#This Row],[MktSec]],Table2[[#Headers],[nxt_call_dt]])</f>
        <v>04/09/2023</v>
      </c>
      <c r="I169" s="3" t="str">
        <f>_xll.BDP(Table2[[#This Row],[isin]]&amp;" "&amp;Table2[[#This Row],[MktSec]],Table2[[#Headers],[final_maturity]])</f>
        <v>#N/A Field Not Applicable</v>
      </c>
    </row>
    <row r="170" spans="1:9" x14ac:dyDescent="0.25">
      <c r="A170" s="2" t="s">
        <v>169</v>
      </c>
      <c r="B170" s="2">
        <f>LEN(Table2[[#This Row],[isin]])</f>
        <v>12</v>
      </c>
      <c r="C170" s="2" t="s">
        <v>24</v>
      </c>
      <c r="D170" s="2" t="s">
        <v>538</v>
      </c>
      <c r="E170" s="2" t="str">
        <f>_xll.BDP(Table2[[#This Row],[isin]]&amp;" "&amp;Table2[[#This Row],[MktSec]],Table2[[#Headers],[short_name]])</f>
        <v>AKELIUS RESIDENT</v>
      </c>
      <c r="F170" s="3" t="str">
        <f t="array" ref="F170">_xll.BDP(Table2[[#This Row],[isin]]&amp;" "&amp;Table2[[#This Row],[MktSec]],Table2[[#Headers],[INDUSTRY_GROUP]])</f>
        <v>Real Estate</v>
      </c>
      <c r="G170" s="3" t="str">
        <f>_xll.BDP(Table2[[#This Row],[isin]]&amp;" "&amp;Table2[[#This Row],[MktSec]],Table2[[#Headers],[callable]])</f>
        <v>Y</v>
      </c>
      <c r="H170" s="3" t="str">
        <f>_xll.BDP(Table2[[#This Row],[isin]]&amp;" "&amp;Table2[[#This Row],[MktSec]],Table2[[#Headers],[nxt_call_dt]])</f>
        <v>08/07/2023</v>
      </c>
      <c r="I170" s="3" t="str">
        <f>_xll.BDP(Table2[[#This Row],[isin]]&amp;" "&amp;Table2[[#This Row],[MktSec]],Table2[[#Headers],[final_maturity]])</f>
        <v>05/10/2078</v>
      </c>
    </row>
    <row r="171" spans="1:9" x14ac:dyDescent="0.25">
      <c r="A171" s="2" t="s">
        <v>108</v>
      </c>
      <c r="B171" s="2">
        <f>LEN(Table2[[#This Row],[isin]])</f>
        <v>12</v>
      </c>
      <c r="C171" s="2" t="s">
        <v>24</v>
      </c>
      <c r="D171" s="2" t="s">
        <v>468</v>
      </c>
      <c r="E171" s="2" t="str">
        <f>_xll.BDP(Table2[[#This Row],[isin]]&amp;" "&amp;Table2[[#This Row],[MktSec]],Table2[[#Headers],[short_name]])</f>
        <v>BERTELSMANN SE</v>
      </c>
      <c r="F171" s="3" t="str">
        <f t="array" ref="F171">_xll.BDP(Table2[[#This Row],[isin]]&amp;" "&amp;Table2[[#This Row],[MktSec]],Table2[[#Headers],[INDUSTRY_GROUP]])</f>
        <v>Media</v>
      </c>
      <c r="G171" s="3" t="str">
        <f>_xll.BDP(Table2[[#This Row],[isin]]&amp;" "&amp;Table2[[#This Row],[MktSec]],Table2[[#Headers],[callable]])</f>
        <v>Y</v>
      </c>
      <c r="H171" s="3" t="str">
        <f>_xll.BDP(Table2[[#This Row],[isin]]&amp;" "&amp;Table2[[#This Row],[MktSec]],Table2[[#Headers],[nxt_call_dt]])</f>
        <v>23/04/2023</v>
      </c>
      <c r="I171" s="3" t="str">
        <f>_xll.BDP(Table2[[#This Row],[isin]]&amp;" "&amp;Table2[[#This Row],[MktSec]],Table2[[#Headers],[final_maturity]])</f>
        <v>23/04/2075</v>
      </c>
    </row>
    <row r="172" spans="1:9" x14ac:dyDescent="0.25">
      <c r="A172" s="2" t="s">
        <v>115</v>
      </c>
      <c r="B172" s="2">
        <f>LEN(Table2[[#This Row],[isin]])</f>
        <v>12</v>
      </c>
      <c r="C172" s="2" t="s">
        <v>24</v>
      </c>
      <c r="D172" s="2" t="s">
        <v>476</v>
      </c>
      <c r="E172" s="2" t="str">
        <f>_xll.BDP(Table2[[#This Row],[isin]]&amp;" "&amp;Table2[[#This Row],[MktSec]],Table2[[#Headers],[short_name]])</f>
        <v>CENTRICA PLC</v>
      </c>
      <c r="F172" s="3" t="str">
        <f t="array" ref="F172">_xll.BDP(Table2[[#This Row],[isin]]&amp;" "&amp;Table2[[#This Row],[MktSec]],Table2[[#Headers],[INDUSTRY_GROUP]])</f>
        <v>Gas</v>
      </c>
      <c r="G172" s="3" t="str">
        <f>_xll.BDP(Table2[[#This Row],[isin]]&amp;" "&amp;Table2[[#This Row],[MktSec]],Table2[[#Headers],[callable]])</f>
        <v>Y</v>
      </c>
      <c r="H172" s="3" t="str">
        <f>_xll.BDP(Table2[[#This Row],[isin]]&amp;" "&amp;Table2[[#This Row],[MktSec]],Table2[[#Headers],[nxt_call_dt]])</f>
        <v>10/04/2025</v>
      </c>
      <c r="I172" s="3" t="str">
        <f>_xll.BDP(Table2[[#This Row],[isin]]&amp;" "&amp;Table2[[#This Row],[MktSec]],Table2[[#Headers],[final_maturity]])</f>
        <v>10/04/2075</v>
      </c>
    </row>
    <row r="173" spans="1:9" x14ac:dyDescent="0.25">
      <c r="A173" s="2" t="s">
        <v>117</v>
      </c>
      <c r="B173" s="2">
        <f>LEN(Table2[[#This Row],[isin]])</f>
        <v>12</v>
      </c>
      <c r="C173" s="2" t="s">
        <v>24</v>
      </c>
      <c r="D173" s="2" t="s">
        <v>479</v>
      </c>
      <c r="E173" s="2" t="str">
        <f>_xll.BDP(Table2[[#This Row],[isin]]&amp;" "&amp;Table2[[#This Row],[MktSec]],Table2[[#Headers],[short_name]])</f>
        <v>ELEC DE FRANCE</v>
      </c>
      <c r="F173" s="3" t="str">
        <f t="array" ref="F173">_xll.BDP(Table2[[#This Row],[isin]]&amp;" "&amp;Table2[[#This Row],[MktSec]],Table2[[#Headers],[INDUSTRY_GROUP]])</f>
        <v>Electric</v>
      </c>
      <c r="G173" s="3" t="str">
        <f>_xll.BDP(Table2[[#This Row],[isin]]&amp;" "&amp;Table2[[#This Row],[MktSec]],Table2[[#Headers],[callable]])</f>
        <v>Y</v>
      </c>
      <c r="H173" s="3" t="str">
        <f>_xll.BDP(Table2[[#This Row],[isin]]&amp;" "&amp;Table2[[#This Row],[MktSec]],Table2[[#Headers],[nxt_call_dt]])</f>
        <v>29/01/2023</v>
      </c>
      <c r="I173" s="3" t="str">
        <f>_xll.BDP(Table2[[#This Row],[isin]]&amp;" "&amp;Table2[[#This Row],[MktSec]],Table2[[#Headers],[final_maturity]])</f>
        <v>#N/A Field Not Applicable</v>
      </c>
    </row>
    <row r="174" spans="1:9" x14ac:dyDescent="0.25">
      <c r="A174" s="2" t="s">
        <v>120</v>
      </c>
      <c r="B174" s="2">
        <f>LEN(Table2[[#This Row],[isin]])</f>
        <v>12</v>
      </c>
      <c r="C174" s="2" t="s">
        <v>24</v>
      </c>
      <c r="D174" s="2" t="s">
        <v>482</v>
      </c>
      <c r="E174" s="2" t="str">
        <f>_xll.BDP(Table2[[#This Row],[isin]]&amp;" "&amp;Table2[[#This Row],[MktSec]],Table2[[#Headers],[short_name]])</f>
        <v>ELEC DE FRANCE</v>
      </c>
      <c r="F174" s="3" t="str">
        <f t="array" ref="F174">_xll.BDP(Table2[[#This Row],[isin]]&amp;" "&amp;Table2[[#This Row],[MktSec]],Table2[[#Headers],[INDUSTRY_GROUP]])</f>
        <v>Electric</v>
      </c>
      <c r="G174" s="3" t="str">
        <f>_xll.BDP(Table2[[#This Row],[isin]]&amp;" "&amp;Table2[[#This Row],[MktSec]],Table2[[#Headers],[callable]])</f>
        <v>Y</v>
      </c>
      <c r="H174" s="3" t="str">
        <f>_xll.BDP(Table2[[#This Row],[isin]]&amp;" "&amp;Table2[[#This Row],[MktSec]],Table2[[#Headers],[nxt_call_dt]])</f>
        <v>22/01/2029</v>
      </c>
      <c r="I174" s="3" t="str">
        <f>_xll.BDP(Table2[[#This Row],[isin]]&amp;" "&amp;Table2[[#This Row],[MktSec]],Table2[[#Headers],[final_maturity]])</f>
        <v>#N/A Field Not Applicable</v>
      </c>
    </row>
    <row r="175" spans="1:9" x14ac:dyDescent="0.25">
      <c r="A175" s="2" t="s">
        <v>126</v>
      </c>
      <c r="B175" s="2">
        <f>LEN(Table2[[#This Row],[isin]])</f>
        <v>12</v>
      </c>
      <c r="C175" s="2" t="s">
        <v>24</v>
      </c>
      <c r="D175" s="2" t="s">
        <v>488</v>
      </c>
      <c r="E175" s="2" t="str">
        <f>_xll.BDP(Table2[[#This Row],[isin]]&amp;" "&amp;Table2[[#This Row],[MktSec]],Table2[[#Headers],[short_name]])</f>
        <v>ENERGIE BADEN-WU</v>
      </c>
      <c r="F175" s="3" t="str">
        <f t="array" ref="F175">_xll.BDP(Table2[[#This Row],[isin]]&amp;" "&amp;Table2[[#This Row],[MktSec]],Table2[[#Headers],[INDUSTRY_GROUP]])</f>
        <v>Electric</v>
      </c>
      <c r="G175" s="3" t="str">
        <f>_xll.BDP(Table2[[#This Row],[isin]]&amp;" "&amp;Table2[[#This Row],[MktSec]],Table2[[#Headers],[callable]])</f>
        <v>Y</v>
      </c>
      <c r="H175" s="3" t="str">
        <f>_xll.BDP(Table2[[#This Row],[isin]]&amp;" "&amp;Table2[[#This Row],[MktSec]],Table2[[#Headers],[nxt_call_dt]])</f>
        <v>05/01/2022</v>
      </c>
      <c r="I175" s="3" t="str">
        <f>_xll.BDP(Table2[[#This Row],[isin]]&amp;" "&amp;Table2[[#This Row],[MktSec]],Table2[[#Headers],[final_maturity]])</f>
        <v>05/04/2077</v>
      </c>
    </row>
    <row r="176" spans="1:9" x14ac:dyDescent="0.25">
      <c r="A176" s="2" t="s">
        <v>128</v>
      </c>
      <c r="B176" s="2">
        <f>LEN(Table2[[#This Row],[isin]])</f>
        <v>12</v>
      </c>
      <c r="C176" s="2" t="s">
        <v>24</v>
      </c>
      <c r="D176" s="2" t="s">
        <v>490</v>
      </c>
      <c r="E176" s="2" t="str">
        <f>_xll.BDP(Table2[[#This Row],[isin]]&amp;" "&amp;Table2[[#This Row],[MktSec]],Table2[[#Headers],[short_name]])</f>
        <v>ENEL SPA</v>
      </c>
      <c r="F176" s="3" t="str">
        <f t="array" ref="F176">_xll.BDP(Table2[[#This Row],[isin]]&amp;" "&amp;Table2[[#This Row],[MktSec]],Table2[[#Headers],[INDUSTRY_GROUP]])</f>
        <v>Electric</v>
      </c>
      <c r="G176" s="3" t="str">
        <f>_xll.BDP(Table2[[#This Row],[isin]]&amp;" "&amp;Table2[[#This Row],[MktSec]],Table2[[#Headers],[callable]])</f>
        <v>Y</v>
      </c>
      <c r="H176" s="3" t="str">
        <f>_xll.BDP(Table2[[#This Row],[isin]]&amp;" "&amp;Table2[[#This Row],[MktSec]],Table2[[#Headers],[nxt_call_dt]])</f>
        <v>24/08/2026</v>
      </c>
      <c r="I176" s="3" t="str">
        <f>_xll.BDP(Table2[[#This Row],[isin]]&amp;" "&amp;Table2[[#This Row],[MktSec]],Table2[[#Headers],[final_maturity]])</f>
        <v>24/11/2081</v>
      </c>
    </row>
    <row r="177" spans="1:9" x14ac:dyDescent="0.25">
      <c r="A177" s="2" t="s">
        <v>133</v>
      </c>
      <c r="B177" s="2">
        <f>LEN(Table2[[#This Row],[isin]])</f>
        <v>12</v>
      </c>
      <c r="C177" s="2" t="s">
        <v>24</v>
      </c>
      <c r="D177" s="2" t="s">
        <v>495</v>
      </c>
      <c r="E177" s="2" t="str">
        <f>_xll.BDP(Table2[[#This Row],[isin]]&amp;" "&amp;Table2[[#This Row],[MktSec]],Table2[[#Headers],[short_name]])</f>
        <v>HEIMSTADEN BOSTA</v>
      </c>
      <c r="F177" s="3" t="str">
        <f t="array" ref="F177">_xll.BDP(Table2[[#This Row],[isin]]&amp;" "&amp;Table2[[#This Row],[MktSec]],Table2[[#Headers],[INDUSTRY_GROUP]])</f>
        <v>Real Estate</v>
      </c>
      <c r="G177" s="3" t="str">
        <f>_xll.BDP(Table2[[#This Row],[isin]]&amp;" "&amp;Table2[[#This Row],[MktSec]],Table2[[#Headers],[callable]])</f>
        <v>Y</v>
      </c>
      <c r="H177" s="3" t="str">
        <f>_xll.BDP(Table2[[#This Row],[isin]]&amp;" "&amp;Table2[[#This Row],[MktSec]],Table2[[#Headers],[nxt_call_dt]])</f>
        <v>19/11/2024</v>
      </c>
      <c r="I177" s="3" t="str">
        <f>_xll.BDP(Table2[[#This Row],[isin]]&amp;" "&amp;Table2[[#This Row],[MktSec]],Table2[[#Headers],[final_maturity]])</f>
        <v>#N/A Field Not Applicable</v>
      </c>
    </row>
    <row r="178" spans="1:9" x14ac:dyDescent="0.25">
      <c r="A178" s="2" t="s">
        <v>137</v>
      </c>
      <c r="B178" s="2">
        <f>LEN(Table2[[#This Row],[isin]])</f>
        <v>12</v>
      </c>
      <c r="C178" s="2" t="s">
        <v>24</v>
      </c>
      <c r="D178" s="2" t="s">
        <v>500</v>
      </c>
      <c r="E178" s="2" t="str">
        <f>_xll.BDP(Table2[[#This Row],[isin]]&amp;" "&amp;Table2[[#This Row],[MktSec]],Table2[[#Headers],[short_name]])</f>
        <v>MERCK</v>
      </c>
      <c r="F178" s="3" t="str">
        <f t="array" ref="F178">_xll.BDP(Table2[[#This Row],[isin]]&amp;" "&amp;Table2[[#This Row],[MktSec]],Table2[[#Headers],[INDUSTRY_GROUP]])</f>
        <v>Pharmaceuticals</v>
      </c>
      <c r="G178" s="3" t="str">
        <f>_xll.BDP(Table2[[#This Row],[isin]]&amp;" "&amp;Table2[[#This Row],[MktSec]],Table2[[#Headers],[callable]])</f>
        <v>Y</v>
      </c>
      <c r="H178" s="3" t="str">
        <f>_xll.BDP(Table2[[#This Row],[isin]]&amp;" "&amp;Table2[[#This Row],[MktSec]],Table2[[#Headers],[nxt_call_dt]])</f>
        <v>18/09/2024</v>
      </c>
      <c r="I178" s="3" t="str">
        <f>_xll.BDP(Table2[[#This Row],[isin]]&amp;" "&amp;Table2[[#This Row],[MktSec]],Table2[[#Headers],[final_maturity]])</f>
        <v>25/06/2079</v>
      </c>
    </row>
    <row r="179" spans="1:9" x14ac:dyDescent="0.25">
      <c r="A179" s="2" t="s">
        <v>139</v>
      </c>
      <c r="B179" s="2">
        <f>LEN(Table2[[#This Row],[isin]])</f>
        <v>12</v>
      </c>
      <c r="C179" s="2" t="s">
        <v>24</v>
      </c>
      <c r="D179" s="2" t="s">
        <v>503</v>
      </c>
      <c r="E179" s="2" t="str">
        <f>_xll.BDP(Table2[[#This Row],[isin]]&amp;" "&amp;Table2[[#This Row],[MktSec]],Table2[[#Headers],[short_name]])</f>
        <v>GAS NAT FENOSA F</v>
      </c>
      <c r="F179" s="3" t="str">
        <f t="array" ref="F179">_xll.BDP(Table2[[#This Row],[isin]]&amp;" "&amp;Table2[[#This Row],[MktSec]],Table2[[#Headers],[INDUSTRY_GROUP]])</f>
        <v>Electric</v>
      </c>
      <c r="G179" s="3" t="str">
        <f>_xll.BDP(Table2[[#This Row],[isin]]&amp;" "&amp;Table2[[#This Row],[MktSec]],Table2[[#Headers],[callable]])</f>
        <v>Y</v>
      </c>
      <c r="H179" s="3" t="str">
        <f>_xll.BDP(Table2[[#This Row],[isin]]&amp;" "&amp;Table2[[#This Row],[MktSec]],Table2[[#Headers],[nxt_call_dt]])</f>
        <v>18/11/2022</v>
      </c>
      <c r="I179" s="3" t="str">
        <f>_xll.BDP(Table2[[#This Row],[isin]]&amp;" "&amp;Table2[[#This Row],[MktSec]],Table2[[#Headers],[final_maturity]])</f>
        <v>#N/A Field Not Applicable</v>
      </c>
    </row>
    <row r="180" spans="1:9" x14ac:dyDescent="0.25">
      <c r="A180" s="2" t="s">
        <v>170</v>
      </c>
      <c r="B180" s="2">
        <f>LEN(Table2[[#This Row],[isin]])</f>
        <v>12</v>
      </c>
      <c r="C180" s="2" t="s">
        <v>24</v>
      </c>
      <c r="D180" s="2" t="s">
        <v>539</v>
      </c>
      <c r="E180" s="2" t="str">
        <f>_xll.BDP(Table2[[#This Row],[isin]]&amp;" "&amp;Table2[[#This Row],[MktSec]],Table2[[#Headers],[short_name]])</f>
        <v>ORANGE</v>
      </c>
      <c r="F180" s="3" t="str">
        <f t="array" ref="F180">_xll.BDP(Table2[[#This Row],[isin]]&amp;" "&amp;Table2[[#This Row],[MktSec]],Table2[[#Headers],[INDUSTRY_GROUP]])</f>
        <v>Telecommunications</v>
      </c>
      <c r="G180" s="3" t="str">
        <f>_xll.BDP(Table2[[#This Row],[isin]]&amp;" "&amp;Table2[[#This Row],[MktSec]],Table2[[#Headers],[callable]])</f>
        <v>Y</v>
      </c>
      <c r="H180" s="3" t="str">
        <f>_xll.BDP(Table2[[#This Row],[isin]]&amp;" "&amp;Table2[[#This Row],[MktSec]],Table2[[#Headers],[nxt_call_dt]])</f>
        <v>01/10/2026</v>
      </c>
      <c r="I180" s="3" t="str">
        <f>_xll.BDP(Table2[[#This Row],[isin]]&amp;" "&amp;Table2[[#This Row],[MktSec]],Table2[[#Headers],[final_maturity]])</f>
        <v>#N/A Field Not Applicable</v>
      </c>
    </row>
    <row r="181" spans="1:9" x14ac:dyDescent="0.25">
      <c r="A181" s="2" t="s">
        <v>148</v>
      </c>
      <c r="B181" s="2">
        <f>LEN(Table2[[#This Row],[isin]])</f>
        <v>12</v>
      </c>
      <c r="C181" s="2" t="s">
        <v>24</v>
      </c>
      <c r="D181" s="2" t="s">
        <v>514</v>
      </c>
      <c r="E181" s="2" t="str">
        <f>_xll.BDP(Table2[[#This Row],[isin]]&amp;" "&amp;Table2[[#This Row],[MktSec]],Table2[[#Headers],[short_name]])</f>
        <v>SOLVAY FIN</v>
      </c>
      <c r="F181" s="3" t="str">
        <f t="array" ref="F181">_xll.BDP(Table2[[#This Row],[isin]]&amp;" "&amp;Table2[[#This Row],[MktSec]],Table2[[#Headers],[INDUSTRY_GROUP]])</f>
        <v>Chemicals</v>
      </c>
      <c r="G181" s="3" t="str">
        <f>_xll.BDP(Table2[[#This Row],[isin]]&amp;" "&amp;Table2[[#This Row],[MktSec]],Table2[[#Headers],[callable]])</f>
        <v>Y</v>
      </c>
      <c r="H181" s="3" t="str">
        <f>_xll.BDP(Table2[[#This Row],[isin]]&amp;" "&amp;Table2[[#This Row],[MktSec]],Table2[[#Headers],[nxt_call_dt]])</f>
        <v>12/11/2023</v>
      </c>
      <c r="I181" s="3" t="str">
        <f>_xll.BDP(Table2[[#This Row],[isin]]&amp;" "&amp;Table2[[#This Row],[MktSec]],Table2[[#Headers],[final_maturity]])</f>
        <v>#N/A Field Not Applicable</v>
      </c>
    </row>
    <row r="182" spans="1:9" x14ac:dyDescent="0.25">
      <c r="A182" s="2" t="s">
        <v>171</v>
      </c>
      <c r="B182" s="2">
        <f>LEN(Table2[[#This Row],[isin]])</f>
        <v>12</v>
      </c>
      <c r="C182" s="2" t="s">
        <v>24</v>
      </c>
      <c r="D182" s="2" t="s">
        <v>540</v>
      </c>
      <c r="E182" s="2" t="str">
        <f>_xll.BDP(Table2[[#This Row],[isin]]&amp;" "&amp;Table2[[#This Row],[MktSec]],Table2[[#Headers],[short_name]])</f>
        <v>AT&amp;T INC</v>
      </c>
      <c r="F182" s="3" t="str">
        <f t="array" ref="F182">_xll.BDP(Table2[[#This Row],[isin]]&amp;" "&amp;Table2[[#This Row],[MktSec]],Table2[[#Headers],[INDUSTRY_GROUP]])</f>
        <v>Telecommunications</v>
      </c>
      <c r="G182" s="3" t="str">
        <f>_xll.BDP(Table2[[#This Row],[isin]]&amp;" "&amp;Table2[[#This Row],[MktSec]],Table2[[#Headers],[callable]])</f>
        <v>Y</v>
      </c>
      <c r="H182" s="3" t="str">
        <f>_xll.BDP(Table2[[#This Row],[isin]]&amp;" "&amp;Table2[[#This Row],[MktSec]],Table2[[#Headers],[nxt_call_dt]])</f>
        <v>02/03/2025</v>
      </c>
      <c r="I182" s="3" t="str">
        <f>_xll.BDP(Table2[[#This Row],[isin]]&amp;" "&amp;Table2[[#This Row],[MktSec]],Table2[[#Headers],[final_maturity]])</f>
        <v>#N/A Field Not Applicable</v>
      </c>
    </row>
    <row r="183" spans="1:9" x14ac:dyDescent="0.25">
      <c r="A183" s="2" t="s">
        <v>20</v>
      </c>
      <c r="B183" s="2">
        <f>LEN(Table2[[#This Row],[isin]])</f>
        <v>12</v>
      </c>
      <c r="C183" s="2" t="s">
        <v>24</v>
      </c>
      <c r="D183" s="2" t="s">
        <v>523</v>
      </c>
      <c r="E183" s="2" t="str">
        <f>_xll.BDP(Table2[[#This Row],[isin]]&amp;" "&amp;Table2[[#This Row],[MktSec]],Table2[[#Headers],[short_name]])</f>
        <v>TOTAL SA</v>
      </c>
      <c r="F183" s="3" t="str">
        <f t="array" ref="F183">_xll.BDP(Table2[[#This Row],[isin]]&amp;" "&amp;Table2[[#This Row],[MktSec]],Table2[[#Headers],[INDUSTRY_GROUP]])</f>
        <v>Oil&amp;Gas</v>
      </c>
      <c r="G183" s="3" t="str">
        <f>_xll.BDP(Table2[[#This Row],[isin]]&amp;" "&amp;Table2[[#This Row],[MktSec]],Table2[[#Headers],[callable]])</f>
        <v>Y</v>
      </c>
      <c r="H183" s="3" t="str">
        <f>_xll.BDP(Table2[[#This Row],[isin]]&amp;" "&amp;Table2[[#This Row],[MktSec]],Table2[[#Headers],[nxt_call_dt]])</f>
        <v>18/05/2022</v>
      </c>
      <c r="I183" s="3" t="str">
        <f>_xll.BDP(Table2[[#This Row],[isin]]&amp;" "&amp;Table2[[#This Row],[MktSec]],Table2[[#Headers],[final_maturity]])</f>
        <v>#N/A Field Not Applicable</v>
      </c>
    </row>
    <row r="184" spans="1:9" x14ac:dyDescent="0.25">
      <c r="A184" s="2" t="s">
        <v>156</v>
      </c>
      <c r="B184" s="2">
        <f>LEN(Table2[[#This Row],[isin]])</f>
        <v>12</v>
      </c>
      <c r="C184" s="2" t="s">
        <v>24</v>
      </c>
      <c r="D184" s="2" t="s">
        <v>525</v>
      </c>
      <c r="E184" s="2" t="str">
        <f>_xll.BDP(Table2[[#This Row],[isin]]&amp;" "&amp;Table2[[#This Row],[MktSec]],Table2[[#Headers],[short_name]])</f>
        <v>UNIBAIL-RODAMCO</v>
      </c>
      <c r="F184" s="3" t="str">
        <f t="array" ref="F184">_xll.BDP(Table2[[#This Row],[isin]]&amp;" "&amp;Table2[[#This Row],[MktSec]],Table2[[#Headers],[INDUSTRY_GROUP]])</f>
        <v>REITS</v>
      </c>
      <c r="G184" s="3" t="str">
        <f>_xll.BDP(Table2[[#This Row],[isin]]&amp;" "&amp;Table2[[#This Row],[MktSec]],Table2[[#Headers],[callable]])</f>
        <v>Y</v>
      </c>
      <c r="H184" s="3" t="str">
        <f>_xll.BDP(Table2[[#This Row],[isin]]&amp;" "&amp;Table2[[#This Row],[MktSec]],Table2[[#Headers],[nxt_call_dt]])</f>
        <v>25/07/2023</v>
      </c>
      <c r="I184" s="3" t="str">
        <f>_xll.BDP(Table2[[#This Row],[isin]]&amp;" "&amp;Table2[[#This Row],[MktSec]],Table2[[#Headers],[final_maturity]])</f>
        <v>#N/A Field Not Applicable</v>
      </c>
    </row>
    <row r="185" spans="1:9" x14ac:dyDescent="0.25">
      <c r="A185" s="2" t="s">
        <v>157</v>
      </c>
      <c r="B185" s="2">
        <f>LEN(Table2[[#This Row],[isin]])</f>
        <v>12</v>
      </c>
      <c r="C185" s="2" t="s">
        <v>24</v>
      </c>
      <c r="D185" s="2" t="s">
        <v>526</v>
      </c>
      <c r="E185" s="2" t="str">
        <f>_xll.BDP(Table2[[#This Row],[isin]]&amp;" "&amp;Table2[[#This Row],[MktSec]],Table2[[#Headers],[short_name]])</f>
        <v>UNIBAIL-RODAMCO</v>
      </c>
      <c r="F185" s="3" t="str">
        <f t="array" ref="F185">_xll.BDP(Table2[[#This Row],[isin]]&amp;" "&amp;Table2[[#This Row],[MktSec]],Table2[[#Headers],[INDUSTRY_GROUP]])</f>
        <v>REITS</v>
      </c>
      <c r="G185" s="3" t="str">
        <f>_xll.BDP(Table2[[#This Row],[isin]]&amp;" "&amp;Table2[[#This Row],[MktSec]],Table2[[#Headers],[callable]])</f>
        <v>Y</v>
      </c>
      <c r="H185" s="3" t="str">
        <f>_xll.BDP(Table2[[#This Row],[isin]]&amp;" "&amp;Table2[[#This Row],[MktSec]],Table2[[#Headers],[nxt_call_dt]])</f>
        <v>25/01/2026</v>
      </c>
      <c r="I185" s="3" t="str">
        <f>_xll.BDP(Table2[[#This Row],[isin]]&amp;" "&amp;Table2[[#This Row],[MktSec]],Table2[[#Headers],[final_maturity]])</f>
        <v>#N/A Field Not Applicable</v>
      </c>
    </row>
    <row r="186" spans="1:9" x14ac:dyDescent="0.25">
      <c r="A186" s="2" t="s">
        <v>160</v>
      </c>
      <c r="B186" s="2">
        <f>LEN(Table2[[#This Row],[isin]])</f>
        <v>12</v>
      </c>
      <c r="C186" s="2" t="s">
        <v>24</v>
      </c>
      <c r="D186" s="2" t="s">
        <v>529</v>
      </c>
      <c r="E186" s="2" t="str">
        <f>_xll.BDP(Table2[[#This Row],[isin]]&amp;" "&amp;Table2[[#This Row],[MktSec]],Table2[[#Headers],[short_name]])</f>
        <v>VODAFONE GROUP</v>
      </c>
      <c r="F186" s="3" t="str">
        <f t="array" ref="F186">_xll.BDP(Table2[[#This Row],[isin]]&amp;" "&amp;Table2[[#This Row],[MktSec]],Table2[[#Headers],[INDUSTRY_GROUP]])</f>
        <v>Telecommunications</v>
      </c>
      <c r="G186" s="3" t="str">
        <f>_xll.BDP(Table2[[#This Row],[isin]]&amp;" "&amp;Table2[[#This Row],[MktSec]],Table2[[#Headers],[callable]])</f>
        <v>Y</v>
      </c>
      <c r="H186" s="3" t="str">
        <f>_xll.BDP(Table2[[#This Row],[isin]]&amp;" "&amp;Table2[[#This Row],[MktSec]],Table2[[#Headers],[nxt_call_dt]])</f>
        <v>03/10/2023</v>
      </c>
      <c r="I186" s="3" t="str">
        <f>_xll.BDP(Table2[[#This Row],[isin]]&amp;" "&amp;Table2[[#This Row],[MktSec]],Table2[[#Headers],[final_maturity]])</f>
        <v>03/01/2079</v>
      </c>
    </row>
    <row r="187" spans="1:9" x14ac:dyDescent="0.25">
      <c r="A187" s="2" t="s">
        <v>172</v>
      </c>
      <c r="B187" s="2">
        <f>LEN(Table2[[#This Row],[isin]])</f>
        <v>12</v>
      </c>
      <c r="C187" s="2" t="s">
        <v>24</v>
      </c>
      <c r="D187" s="2" t="s">
        <v>541</v>
      </c>
      <c r="E187" s="2" t="str">
        <f>_xll.BDP(Table2[[#This Row],[isin]]&amp;" "&amp;Table2[[#This Row],[MktSec]],Table2[[#Headers],[short_name]])</f>
        <v>#N/A Invalid Security</v>
      </c>
      <c r="F187" s="3" t="str">
        <f t="array" ref="F187">_xll.BDP(Table2[[#This Row],[isin]]&amp;" "&amp;Table2[[#This Row],[MktSec]],Table2[[#Headers],[INDUSTRY_GROUP]])</f>
        <v>#N/A Invalid Security</v>
      </c>
      <c r="G187" s="3" t="str">
        <f>_xll.BDP(Table2[[#This Row],[isin]]&amp;" "&amp;Table2[[#This Row],[MktSec]],Table2[[#Headers],[callable]])</f>
        <v>#N/A Invalid Security</v>
      </c>
      <c r="H187" s="3" t="str">
        <f>_xll.BDP(Table2[[#This Row],[isin]]&amp;" "&amp;Table2[[#This Row],[MktSec]],Table2[[#Headers],[nxt_call_dt]])</f>
        <v>#N/A Invalid Security</v>
      </c>
      <c r="I187" s="3" t="str">
        <f>_xll.BDP(Table2[[#This Row],[isin]]&amp;" "&amp;Table2[[#This Row],[MktSec]],Table2[[#Headers],[final_maturity]])</f>
        <v>#N/A Invalid Security</v>
      </c>
    </row>
    <row r="188" spans="1:9" x14ac:dyDescent="0.25">
      <c r="A188" s="2" t="s">
        <v>173</v>
      </c>
      <c r="B188" s="2">
        <f>LEN(Table2[[#This Row],[isin]])</f>
        <v>4</v>
      </c>
      <c r="C188" s="2" t="s">
        <v>735</v>
      </c>
      <c r="D188" s="2" t="s">
        <v>173</v>
      </c>
      <c r="E188" s="2" t="str">
        <f>_xll.BDP(Table2[[#This Row],[isin]]&amp;" "&amp;Table2[[#This Row],[MktSec]],Table2[[#Headers],[short_name]])</f>
        <v>EURO FX CURR FUT  Jun20</v>
      </c>
      <c r="F188" s="3" t="str">
        <f t="array" ref="F188">_xll.BDP(Table2[[#This Row],[isin]]&amp;" "&amp;Table2[[#This Row],[MktSec]],Table2[[#Headers],[INDUSTRY_GROUP]])</f>
        <v>#N/A Field Not Applicable</v>
      </c>
      <c r="G188" s="3" t="str">
        <f>_xll.BDP(Table2[[#This Row],[isin]]&amp;" "&amp;Table2[[#This Row],[MktSec]],Table2[[#Headers],[callable]])</f>
        <v>#N/A Field Not Applicable</v>
      </c>
      <c r="H188" s="3" t="str">
        <f>_xll.BDP(Table2[[#This Row],[isin]]&amp;" "&amp;Table2[[#This Row],[MktSec]],Table2[[#Headers],[nxt_call_dt]])</f>
        <v>#N/A Field Not Applicable</v>
      </c>
      <c r="I188" s="3" t="str">
        <f>_xll.BDP(Table2[[#This Row],[isin]]&amp;" "&amp;Table2[[#This Row],[MktSec]],Table2[[#Headers],[final_maturity]])</f>
        <v>#N/A Field Not Applicable</v>
      </c>
    </row>
    <row r="189" spans="1:9" x14ac:dyDescent="0.25">
      <c r="A189" s="2" t="s">
        <v>174</v>
      </c>
      <c r="B189" s="2">
        <f>LEN(Table2[[#This Row],[isin]])</f>
        <v>20</v>
      </c>
      <c r="D189" s="2" t="s">
        <v>542</v>
      </c>
      <c r="E189" s="2" t="e">
        <f>_xll.BDP(Table2[[#This Row],[isin]]&amp;" "&amp;Table2[[#This Row],[MktSec]],Table2[[#Headers],[short_name]])</f>
        <v>#N/A</v>
      </c>
      <c r="F189" s="3" t="e">
        <f t="array" ref="F189">_xll.BDP(Table2[[#This Row],[isin]]&amp;" "&amp;Table2[[#This Row],[MktSec]],Table2[[#Headers],[INDUSTRY_GROUP]])</f>
        <v>#N/A</v>
      </c>
      <c r="G189" s="3" t="e">
        <f>_xll.BDP(Table2[[#This Row],[isin]]&amp;" "&amp;Table2[[#This Row],[MktSec]],Table2[[#Headers],[callable]])</f>
        <v>#N/A</v>
      </c>
      <c r="H189" s="3" t="e">
        <f>_xll.BDP(Table2[[#This Row],[isin]]&amp;" "&amp;Table2[[#This Row],[MktSec]],Table2[[#Headers],[nxt_call_dt]])</f>
        <v>#N/A</v>
      </c>
      <c r="I189" s="3" t="e">
        <f>_xll.BDP(Table2[[#This Row],[isin]]&amp;" "&amp;Table2[[#This Row],[MktSec]],Table2[[#Headers],[final_maturity]])</f>
        <v>#N/A</v>
      </c>
    </row>
    <row r="190" spans="1:9" x14ac:dyDescent="0.25">
      <c r="A190" s="2" t="s">
        <v>175</v>
      </c>
      <c r="B190" s="2">
        <f>LEN(Table2[[#This Row],[isin]])</f>
        <v>20</v>
      </c>
      <c r="D190" s="2" t="s">
        <v>543</v>
      </c>
      <c r="E190" s="2" t="e">
        <f>_xll.BDP(Table2[[#This Row],[isin]]&amp;" "&amp;Table2[[#This Row],[MktSec]],Table2[[#Headers],[short_name]])</f>
        <v>#N/A</v>
      </c>
      <c r="F190" s="3" t="e">
        <f t="array" ref="F190">_xll.BDP(Table2[[#This Row],[isin]]&amp;" "&amp;Table2[[#This Row],[MktSec]],Table2[[#Headers],[INDUSTRY_GROUP]])</f>
        <v>#N/A</v>
      </c>
      <c r="G190" s="3" t="e">
        <f>_xll.BDP(Table2[[#This Row],[isin]]&amp;" "&amp;Table2[[#This Row],[MktSec]],Table2[[#Headers],[callable]])</f>
        <v>#N/A</v>
      </c>
      <c r="H190" s="3" t="e">
        <f>_xll.BDP(Table2[[#This Row],[isin]]&amp;" "&amp;Table2[[#This Row],[MktSec]],Table2[[#Headers],[nxt_call_dt]])</f>
        <v>#N/A</v>
      </c>
      <c r="I190" s="3" t="e">
        <f>_xll.BDP(Table2[[#This Row],[isin]]&amp;" "&amp;Table2[[#This Row],[MktSec]],Table2[[#Headers],[final_maturity]])</f>
        <v>#N/A</v>
      </c>
    </row>
    <row r="191" spans="1:9" x14ac:dyDescent="0.25">
      <c r="A191" s="2" t="s">
        <v>176</v>
      </c>
      <c r="B191" s="2">
        <f>LEN(Table2[[#This Row],[isin]])</f>
        <v>20</v>
      </c>
      <c r="D191" s="2" t="s">
        <v>544</v>
      </c>
      <c r="E191" s="2" t="e">
        <f>_xll.BDP(Table2[[#This Row],[isin]]&amp;" "&amp;Table2[[#This Row],[MktSec]],Table2[[#Headers],[short_name]])</f>
        <v>#N/A</v>
      </c>
      <c r="F191" s="3" t="e">
        <f t="array" ref="F191">_xll.BDP(Table2[[#This Row],[isin]]&amp;" "&amp;Table2[[#This Row],[MktSec]],Table2[[#Headers],[INDUSTRY_GROUP]])</f>
        <v>#N/A</v>
      </c>
      <c r="G191" s="3" t="e">
        <f>_xll.BDP(Table2[[#This Row],[isin]]&amp;" "&amp;Table2[[#This Row],[MktSec]],Table2[[#Headers],[callable]])</f>
        <v>#N/A</v>
      </c>
      <c r="H191" s="3" t="e">
        <f>_xll.BDP(Table2[[#This Row],[isin]]&amp;" "&amp;Table2[[#This Row],[MktSec]],Table2[[#Headers],[nxt_call_dt]])</f>
        <v>#N/A</v>
      </c>
      <c r="I191" s="3" t="e">
        <f>_xll.BDP(Table2[[#This Row],[isin]]&amp;" "&amp;Table2[[#This Row],[MktSec]],Table2[[#Headers],[final_maturity]])</f>
        <v>#N/A</v>
      </c>
    </row>
    <row r="192" spans="1:9" x14ac:dyDescent="0.25">
      <c r="A192" s="2" t="s">
        <v>177</v>
      </c>
      <c r="B192" s="2">
        <f>LEN(Table2[[#This Row],[isin]])</f>
        <v>20</v>
      </c>
      <c r="D192" s="2" t="s">
        <v>545</v>
      </c>
      <c r="E192" s="2" t="e">
        <f>_xll.BDP(Table2[[#This Row],[isin]]&amp;" "&amp;Table2[[#This Row],[MktSec]],Table2[[#Headers],[short_name]])</f>
        <v>#N/A</v>
      </c>
      <c r="F192" s="3" t="e">
        <f t="array" ref="F192">_xll.BDP(Table2[[#This Row],[isin]]&amp;" "&amp;Table2[[#This Row],[MktSec]],Table2[[#Headers],[INDUSTRY_GROUP]])</f>
        <v>#N/A</v>
      </c>
      <c r="G192" s="3" t="e">
        <f>_xll.BDP(Table2[[#This Row],[isin]]&amp;" "&amp;Table2[[#This Row],[MktSec]],Table2[[#Headers],[callable]])</f>
        <v>#N/A</v>
      </c>
      <c r="H192" s="3" t="e">
        <f>_xll.BDP(Table2[[#This Row],[isin]]&amp;" "&amp;Table2[[#This Row],[MktSec]],Table2[[#Headers],[nxt_call_dt]])</f>
        <v>#N/A</v>
      </c>
      <c r="I192" s="3" t="e">
        <f>_xll.BDP(Table2[[#This Row],[isin]]&amp;" "&amp;Table2[[#This Row],[MktSec]],Table2[[#Headers],[final_maturity]])</f>
        <v>#N/A</v>
      </c>
    </row>
    <row r="193" spans="1:9" x14ac:dyDescent="0.25">
      <c r="A193" s="2" t="s">
        <v>178</v>
      </c>
      <c r="B193" s="2">
        <f>LEN(Table2[[#This Row],[isin]])</f>
        <v>20</v>
      </c>
      <c r="D193" s="2" t="s">
        <v>546</v>
      </c>
      <c r="E193" s="2" t="e">
        <f>_xll.BDP(Table2[[#This Row],[isin]]&amp;" "&amp;Table2[[#This Row],[MktSec]],Table2[[#Headers],[short_name]])</f>
        <v>#N/A</v>
      </c>
      <c r="F193" s="3" t="e">
        <f t="array" ref="F193">_xll.BDP(Table2[[#This Row],[isin]]&amp;" "&amp;Table2[[#This Row],[MktSec]],Table2[[#Headers],[INDUSTRY_GROUP]])</f>
        <v>#N/A</v>
      </c>
      <c r="G193" s="3" t="e">
        <f>_xll.BDP(Table2[[#This Row],[isin]]&amp;" "&amp;Table2[[#This Row],[MktSec]],Table2[[#Headers],[callable]])</f>
        <v>#N/A</v>
      </c>
      <c r="H193" s="3" t="e">
        <f>_xll.BDP(Table2[[#This Row],[isin]]&amp;" "&amp;Table2[[#This Row],[MktSec]],Table2[[#Headers],[nxt_call_dt]])</f>
        <v>#N/A</v>
      </c>
      <c r="I193" s="3" t="e">
        <f>_xll.BDP(Table2[[#This Row],[isin]]&amp;" "&amp;Table2[[#This Row],[MktSec]],Table2[[#Headers],[final_maturity]])</f>
        <v>#N/A</v>
      </c>
    </row>
    <row r="194" spans="1:9" x14ac:dyDescent="0.25">
      <c r="A194" s="2" t="s">
        <v>179</v>
      </c>
      <c r="B194" s="2">
        <f>LEN(Table2[[#This Row],[isin]])</f>
        <v>20</v>
      </c>
      <c r="D194" s="2" t="s">
        <v>547</v>
      </c>
      <c r="E194" s="2" t="e">
        <f>_xll.BDP(Table2[[#This Row],[isin]]&amp;" "&amp;Table2[[#This Row],[MktSec]],Table2[[#Headers],[short_name]])</f>
        <v>#N/A</v>
      </c>
      <c r="F194" s="3" t="e">
        <f t="array" ref="F194">_xll.BDP(Table2[[#This Row],[isin]]&amp;" "&amp;Table2[[#This Row],[MktSec]],Table2[[#Headers],[INDUSTRY_GROUP]])</f>
        <v>#N/A</v>
      </c>
      <c r="G194" s="3" t="e">
        <f>_xll.BDP(Table2[[#This Row],[isin]]&amp;" "&amp;Table2[[#This Row],[MktSec]],Table2[[#Headers],[callable]])</f>
        <v>#N/A</v>
      </c>
      <c r="H194" s="3" t="e">
        <f>_xll.BDP(Table2[[#This Row],[isin]]&amp;" "&amp;Table2[[#This Row],[MktSec]],Table2[[#Headers],[nxt_call_dt]])</f>
        <v>#N/A</v>
      </c>
      <c r="I194" s="3" t="e">
        <f>_xll.BDP(Table2[[#This Row],[isin]]&amp;" "&amp;Table2[[#This Row],[MktSec]],Table2[[#Headers],[final_maturity]])</f>
        <v>#N/A</v>
      </c>
    </row>
    <row r="195" spans="1:9" x14ac:dyDescent="0.25">
      <c r="A195" s="2" t="s">
        <v>180</v>
      </c>
      <c r="B195" s="2">
        <f>LEN(Table2[[#This Row],[isin]])</f>
        <v>20</v>
      </c>
      <c r="D195" s="2" t="s">
        <v>548</v>
      </c>
      <c r="E195" s="2" t="e">
        <f>_xll.BDP(Table2[[#This Row],[isin]]&amp;" "&amp;Table2[[#This Row],[MktSec]],Table2[[#Headers],[short_name]])</f>
        <v>#N/A</v>
      </c>
      <c r="F195" s="3" t="e">
        <f t="array" ref="F195">_xll.BDP(Table2[[#This Row],[isin]]&amp;" "&amp;Table2[[#This Row],[MktSec]],Table2[[#Headers],[INDUSTRY_GROUP]])</f>
        <v>#N/A</v>
      </c>
      <c r="G195" s="3" t="e">
        <f>_xll.BDP(Table2[[#This Row],[isin]]&amp;" "&amp;Table2[[#This Row],[MktSec]],Table2[[#Headers],[callable]])</f>
        <v>#N/A</v>
      </c>
      <c r="H195" s="3" t="e">
        <f>_xll.BDP(Table2[[#This Row],[isin]]&amp;" "&amp;Table2[[#This Row],[MktSec]],Table2[[#Headers],[nxt_call_dt]])</f>
        <v>#N/A</v>
      </c>
      <c r="I195" s="3" t="e">
        <f>_xll.BDP(Table2[[#This Row],[isin]]&amp;" "&amp;Table2[[#This Row],[MktSec]],Table2[[#Headers],[final_maturity]])</f>
        <v>#N/A</v>
      </c>
    </row>
    <row r="196" spans="1:9" x14ac:dyDescent="0.25">
      <c r="A196" s="2" t="s">
        <v>181</v>
      </c>
      <c r="B196" s="2">
        <f>LEN(Table2[[#This Row],[isin]])</f>
        <v>20</v>
      </c>
      <c r="D196" s="2" t="s">
        <v>549</v>
      </c>
      <c r="E196" s="2" t="e">
        <f>_xll.BDP(Table2[[#This Row],[isin]]&amp;" "&amp;Table2[[#This Row],[MktSec]],Table2[[#Headers],[short_name]])</f>
        <v>#N/A</v>
      </c>
      <c r="F196" s="3" t="e">
        <f t="array" ref="F196">_xll.BDP(Table2[[#This Row],[isin]]&amp;" "&amp;Table2[[#This Row],[MktSec]],Table2[[#Headers],[INDUSTRY_GROUP]])</f>
        <v>#N/A</v>
      </c>
      <c r="G196" s="3" t="e">
        <f>_xll.BDP(Table2[[#This Row],[isin]]&amp;" "&amp;Table2[[#This Row],[MktSec]],Table2[[#Headers],[callable]])</f>
        <v>#N/A</v>
      </c>
      <c r="H196" s="3" t="e">
        <f>_xll.BDP(Table2[[#This Row],[isin]]&amp;" "&amp;Table2[[#This Row],[MktSec]],Table2[[#Headers],[nxt_call_dt]])</f>
        <v>#N/A</v>
      </c>
      <c r="I196" s="3" t="e">
        <f>_xll.BDP(Table2[[#This Row],[isin]]&amp;" "&amp;Table2[[#This Row],[MktSec]],Table2[[#Headers],[final_maturity]])</f>
        <v>#N/A</v>
      </c>
    </row>
    <row r="197" spans="1:9" x14ac:dyDescent="0.25">
      <c r="A197" s="2" t="s">
        <v>182</v>
      </c>
      <c r="B197" s="2">
        <f>LEN(Table2[[#This Row],[isin]])</f>
        <v>20</v>
      </c>
      <c r="D197" s="2" t="s">
        <v>550</v>
      </c>
      <c r="E197" s="2" t="e">
        <f>_xll.BDP(Table2[[#This Row],[isin]]&amp;" "&amp;Table2[[#This Row],[MktSec]],Table2[[#Headers],[short_name]])</f>
        <v>#N/A</v>
      </c>
      <c r="F197" s="3" t="e">
        <f t="array" ref="F197">_xll.BDP(Table2[[#This Row],[isin]]&amp;" "&amp;Table2[[#This Row],[MktSec]],Table2[[#Headers],[INDUSTRY_GROUP]])</f>
        <v>#N/A</v>
      </c>
      <c r="G197" s="3" t="e">
        <f>_xll.BDP(Table2[[#This Row],[isin]]&amp;" "&amp;Table2[[#This Row],[MktSec]],Table2[[#Headers],[callable]])</f>
        <v>#N/A</v>
      </c>
      <c r="H197" s="3" t="e">
        <f>_xll.BDP(Table2[[#This Row],[isin]]&amp;" "&amp;Table2[[#This Row],[MktSec]],Table2[[#Headers],[nxt_call_dt]])</f>
        <v>#N/A</v>
      </c>
      <c r="I197" s="3" t="e">
        <f>_xll.BDP(Table2[[#This Row],[isin]]&amp;" "&amp;Table2[[#This Row],[MktSec]],Table2[[#Headers],[final_maturity]])</f>
        <v>#N/A</v>
      </c>
    </row>
    <row r="198" spans="1:9" x14ac:dyDescent="0.25">
      <c r="A198" s="2" t="s">
        <v>183</v>
      </c>
      <c r="B198" s="2">
        <f>LEN(Table2[[#This Row],[isin]])</f>
        <v>20</v>
      </c>
      <c r="D198" s="2" t="s">
        <v>551</v>
      </c>
      <c r="E198" s="2" t="e">
        <f>_xll.BDP(Table2[[#This Row],[isin]]&amp;" "&amp;Table2[[#This Row],[MktSec]],Table2[[#Headers],[short_name]])</f>
        <v>#N/A</v>
      </c>
      <c r="F198" s="3" t="e">
        <f t="array" ref="F198">_xll.BDP(Table2[[#This Row],[isin]]&amp;" "&amp;Table2[[#This Row],[MktSec]],Table2[[#Headers],[INDUSTRY_GROUP]])</f>
        <v>#N/A</v>
      </c>
      <c r="G198" s="3" t="e">
        <f>_xll.BDP(Table2[[#This Row],[isin]]&amp;" "&amp;Table2[[#This Row],[MktSec]],Table2[[#Headers],[callable]])</f>
        <v>#N/A</v>
      </c>
      <c r="H198" s="3" t="e">
        <f>_xll.BDP(Table2[[#This Row],[isin]]&amp;" "&amp;Table2[[#This Row],[MktSec]],Table2[[#Headers],[nxt_call_dt]])</f>
        <v>#N/A</v>
      </c>
      <c r="I198" s="3" t="e">
        <f>_xll.BDP(Table2[[#This Row],[isin]]&amp;" "&amp;Table2[[#This Row],[MktSec]],Table2[[#Headers],[final_maturity]])</f>
        <v>#N/A</v>
      </c>
    </row>
    <row r="199" spans="1:9" x14ac:dyDescent="0.25">
      <c r="A199" s="2" t="s">
        <v>184</v>
      </c>
      <c r="B199" s="2">
        <f>LEN(Table2[[#This Row],[isin]])</f>
        <v>20</v>
      </c>
      <c r="D199" s="2" t="s">
        <v>551</v>
      </c>
      <c r="E199" s="2" t="e">
        <f>_xll.BDP(Table2[[#This Row],[isin]]&amp;" "&amp;Table2[[#This Row],[MktSec]],Table2[[#Headers],[short_name]])</f>
        <v>#N/A</v>
      </c>
      <c r="F199" s="3" t="e">
        <f t="array" ref="F199">_xll.BDP(Table2[[#This Row],[isin]]&amp;" "&amp;Table2[[#This Row],[MktSec]],Table2[[#Headers],[INDUSTRY_GROUP]])</f>
        <v>#N/A</v>
      </c>
      <c r="G199" s="3" t="e">
        <f>_xll.BDP(Table2[[#This Row],[isin]]&amp;" "&amp;Table2[[#This Row],[MktSec]],Table2[[#Headers],[callable]])</f>
        <v>#N/A</v>
      </c>
      <c r="H199" s="3" t="e">
        <f>_xll.BDP(Table2[[#This Row],[isin]]&amp;" "&amp;Table2[[#This Row],[MktSec]],Table2[[#Headers],[nxt_call_dt]])</f>
        <v>#N/A</v>
      </c>
      <c r="I199" s="3" t="e">
        <f>_xll.BDP(Table2[[#This Row],[isin]]&amp;" "&amp;Table2[[#This Row],[MktSec]],Table2[[#Headers],[final_maturity]])</f>
        <v>#N/A</v>
      </c>
    </row>
    <row r="200" spans="1:9" x14ac:dyDescent="0.25">
      <c r="A200" s="2" t="s">
        <v>185</v>
      </c>
      <c r="B200" s="2">
        <f>LEN(Table2[[#This Row],[isin]])</f>
        <v>20</v>
      </c>
      <c r="D200" s="2" t="s">
        <v>552</v>
      </c>
      <c r="E200" s="2" t="e">
        <f>_xll.BDP(Table2[[#This Row],[isin]]&amp;" "&amp;Table2[[#This Row],[MktSec]],Table2[[#Headers],[short_name]])</f>
        <v>#N/A</v>
      </c>
      <c r="F200" s="3" t="e">
        <f t="array" ref="F200">_xll.BDP(Table2[[#This Row],[isin]]&amp;" "&amp;Table2[[#This Row],[MktSec]],Table2[[#Headers],[INDUSTRY_GROUP]])</f>
        <v>#N/A</v>
      </c>
      <c r="G200" s="3" t="e">
        <f>_xll.BDP(Table2[[#This Row],[isin]]&amp;" "&amp;Table2[[#This Row],[MktSec]],Table2[[#Headers],[callable]])</f>
        <v>#N/A</v>
      </c>
      <c r="H200" s="3" t="e">
        <f>_xll.BDP(Table2[[#This Row],[isin]]&amp;" "&amp;Table2[[#This Row],[MktSec]],Table2[[#Headers],[nxt_call_dt]])</f>
        <v>#N/A</v>
      </c>
      <c r="I200" s="3" t="e">
        <f>_xll.BDP(Table2[[#This Row],[isin]]&amp;" "&amp;Table2[[#This Row],[MktSec]],Table2[[#Headers],[final_maturity]])</f>
        <v>#N/A</v>
      </c>
    </row>
    <row r="201" spans="1:9" x14ac:dyDescent="0.25">
      <c r="A201" s="2" t="s">
        <v>186</v>
      </c>
      <c r="B201" s="2">
        <f>LEN(Table2[[#This Row],[isin]])</f>
        <v>20</v>
      </c>
      <c r="D201" s="2" t="s">
        <v>553</v>
      </c>
      <c r="E201" s="2" t="e">
        <f>_xll.BDP(Table2[[#This Row],[isin]]&amp;" "&amp;Table2[[#This Row],[MktSec]],Table2[[#Headers],[short_name]])</f>
        <v>#N/A</v>
      </c>
      <c r="F201" s="3" t="e">
        <f t="array" ref="F201">_xll.BDP(Table2[[#This Row],[isin]]&amp;" "&amp;Table2[[#This Row],[MktSec]],Table2[[#Headers],[INDUSTRY_GROUP]])</f>
        <v>#N/A</v>
      </c>
      <c r="G201" s="3" t="e">
        <f>_xll.BDP(Table2[[#This Row],[isin]]&amp;" "&amp;Table2[[#This Row],[MktSec]],Table2[[#Headers],[callable]])</f>
        <v>#N/A</v>
      </c>
      <c r="H201" s="3" t="e">
        <f>_xll.BDP(Table2[[#This Row],[isin]]&amp;" "&amp;Table2[[#This Row],[MktSec]],Table2[[#Headers],[nxt_call_dt]])</f>
        <v>#N/A</v>
      </c>
      <c r="I201" s="3" t="e">
        <f>_xll.BDP(Table2[[#This Row],[isin]]&amp;" "&amp;Table2[[#This Row],[MktSec]],Table2[[#Headers],[final_maturity]])</f>
        <v>#N/A</v>
      </c>
    </row>
    <row r="202" spans="1:9" x14ac:dyDescent="0.25">
      <c r="A202" s="2" t="s">
        <v>187</v>
      </c>
      <c r="B202" s="2">
        <f>LEN(Table2[[#This Row],[isin]])</f>
        <v>20</v>
      </c>
      <c r="D202" s="2" t="s">
        <v>554</v>
      </c>
      <c r="E202" s="2" t="e">
        <f>_xll.BDP(Table2[[#This Row],[isin]]&amp;" "&amp;Table2[[#This Row],[MktSec]],Table2[[#Headers],[short_name]])</f>
        <v>#N/A</v>
      </c>
      <c r="F202" s="3" t="e">
        <f t="array" ref="F202">_xll.BDP(Table2[[#This Row],[isin]]&amp;" "&amp;Table2[[#This Row],[MktSec]],Table2[[#Headers],[INDUSTRY_GROUP]])</f>
        <v>#N/A</v>
      </c>
      <c r="G202" s="3" t="e">
        <f>_xll.BDP(Table2[[#This Row],[isin]]&amp;" "&amp;Table2[[#This Row],[MktSec]],Table2[[#Headers],[callable]])</f>
        <v>#N/A</v>
      </c>
      <c r="H202" s="3" t="e">
        <f>_xll.BDP(Table2[[#This Row],[isin]]&amp;" "&amp;Table2[[#This Row],[MktSec]],Table2[[#Headers],[nxt_call_dt]])</f>
        <v>#N/A</v>
      </c>
      <c r="I202" s="3" t="e">
        <f>_xll.BDP(Table2[[#This Row],[isin]]&amp;" "&amp;Table2[[#This Row],[MktSec]],Table2[[#Headers],[final_maturity]])</f>
        <v>#N/A</v>
      </c>
    </row>
    <row r="203" spans="1:9" x14ac:dyDescent="0.25">
      <c r="A203" s="2" t="s">
        <v>188</v>
      </c>
      <c r="B203" s="2">
        <f>LEN(Table2[[#This Row],[isin]])</f>
        <v>20</v>
      </c>
      <c r="D203" s="2" t="s">
        <v>555</v>
      </c>
      <c r="E203" s="2" t="e">
        <f>_xll.BDP(Table2[[#This Row],[isin]]&amp;" "&amp;Table2[[#This Row],[MktSec]],Table2[[#Headers],[short_name]])</f>
        <v>#N/A</v>
      </c>
      <c r="F203" s="3" t="e">
        <f t="array" ref="F203">_xll.BDP(Table2[[#This Row],[isin]]&amp;" "&amp;Table2[[#This Row],[MktSec]],Table2[[#Headers],[INDUSTRY_GROUP]])</f>
        <v>#N/A</v>
      </c>
      <c r="G203" s="3" t="e">
        <f>_xll.BDP(Table2[[#This Row],[isin]]&amp;" "&amp;Table2[[#This Row],[MktSec]],Table2[[#Headers],[callable]])</f>
        <v>#N/A</v>
      </c>
      <c r="H203" s="3" t="e">
        <f>_xll.BDP(Table2[[#This Row],[isin]]&amp;" "&amp;Table2[[#This Row],[MktSec]],Table2[[#Headers],[nxt_call_dt]])</f>
        <v>#N/A</v>
      </c>
      <c r="I203" s="3" t="e">
        <f>_xll.BDP(Table2[[#This Row],[isin]]&amp;" "&amp;Table2[[#This Row],[MktSec]],Table2[[#Headers],[final_maturity]])</f>
        <v>#N/A</v>
      </c>
    </row>
    <row r="204" spans="1:9" x14ac:dyDescent="0.25">
      <c r="A204" s="2" t="s">
        <v>189</v>
      </c>
      <c r="B204" s="2">
        <f>LEN(Table2[[#This Row],[isin]])</f>
        <v>20</v>
      </c>
      <c r="D204" s="2" t="s">
        <v>556</v>
      </c>
      <c r="E204" s="2" t="e">
        <f>_xll.BDP(Table2[[#This Row],[isin]]&amp;" "&amp;Table2[[#This Row],[MktSec]],Table2[[#Headers],[short_name]])</f>
        <v>#N/A</v>
      </c>
      <c r="F204" s="3" t="e">
        <f t="array" ref="F204">_xll.BDP(Table2[[#This Row],[isin]]&amp;" "&amp;Table2[[#This Row],[MktSec]],Table2[[#Headers],[INDUSTRY_GROUP]])</f>
        <v>#N/A</v>
      </c>
      <c r="G204" s="3" t="e">
        <f>_xll.BDP(Table2[[#This Row],[isin]]&amp;" "&amp;Table2[[#This Row],[MktSec]],Table2[[#Headers],[callable]])</f>
        <v>#N/A</v>
      </c>
      <c r="H204" s="3" t="e">
        <f>_xll.BDP(Table2[[#This Row],[isin]]&amp;" "&amp;Table2[[#This Row],[MktSec]],Table2[[#Headers],[nxt_call_dt]])</f>
        <v>#N/A</v>
      </c>
      <c r="I204" s="3" t="e">
        <f>_xll.BDP(Table2[[#This Row],[isin]]&amp;" "&amp;Table2[[#This Row],[MktSec]],Table2[[#Headers],[final_maturity]])</f>
        <v>#N/A</v>
      </c>
    </row>
    <row r="205" spans="1:9" x14ac:dyDescent="0.25">
      <c r="A205" s="2" t="s">
        <v>190</v>
      </c>
      <c r="B205" s="2">
        <f>LEN(Table2[[#This Row],[isin]])</f>
        <v>20</v>
      </c>
      <c r="D205" s="2" t="s">
        <v>557</v>
      </c>
      <c r="E205" s="2" t="e">
        <f>_xll.BDP(Table2[[#This Row],[isin]]&amp;" "&amp;Table2[[#This Row],[MktSec]],Table2[[#Headers],[short_name]])</f>
        <v>#N/A</v>
      </c>
      <c r="F205" s="3" t="e">
        <f t="array" ref="F205">_xll.BDP(Table2[[#This Row],[isin]]&amp;" "&amp;Table2[[#This Row],[MktSec]],Table2[[#Headers],[INDUSTRY_GROUP]])</f>
        <v>#N/A</v>
      </c>
      <c r="G205" s="3" t="e">
        <f>_xll.BDP(Table2[[#This Row],[isin]]&amp;" "&amp;Table2[[#This Row],[MktSec]],Table2[[#Headers],[callable]])</f>
        <v>#N/A</v>
      </c>
      <c r="H205" s="3" t="e">
        <f>_xll.BDP(Table2[[#This Row],[isin]]&amp;" "&amp;Table2[[#This Row],[MktSec]],Table2[[#Headers],[nxt_call_dt]])</f>
        <v>#N/A</v>
      </c>
      <c r="I205" s="3" t="e">
        <f>_xll.BDP(Table2[[#This Row],[isin]]&amp;" "&amp;Table2[[#This Row],[MktSec]],Table2[[#Headers],[final_maturity]])</f>
        <v>#N/A</v>
      </c>
    </row>
    <row r="206" spans="1:9" x14ac:dyDescent="0.25">
      <c r="A206" s="2" t="s">
        <v>191</v>
      </c>
      <c r="B206" s="2">
        <f>LEN(Table2[[#This Row],[isin]])</f>
        <v>20</v>
      </c>
      <c r="D206" s="2" t="s">
        <v>558</v>
      </c>
      <c r="E206" s="2" t="e">
        <f>_xll.BDP(Table2[[#This Row],[isin]]&amp;" "&amp;Table2[[#This Row],[MktSec]],Table2[[#Headers],[short_name]])</f>
        <v>#N/A</v>
      </c>
      <c r="F206" s="3" t="e">
        <f t="array" ref="F206">_xll.BDP(Table2[[#This Row],[isin]]&amp;" "&amp;Table2[[#This Row],[MktSec]],Table2[[#Headers],[INDUSTRY_GROUP]])</f>
        <v>#N/A</v>
      </c>
      <c r="G206" s="3" t="e">
        <f>_xll.BDP(Table2[[#This Row],[isin]]&amp;" "&amp;Table2[[#This Row],[MktSec]],Table2[[#Headers],[callable]])</f>
        <v>#N/A</v>
      </c>
      <c r="H206" s="3" t="e">
        <f>_xll.BDP(Table2[[#This Row],[isin]]&amp;" "&amp;Table2[[#This Row],[MktSec]],Table2[[#Headers],[nxt_call_dt]])</f>
        <v>#N/A</v>
      </c>
      <c r="I206" s="3" t="e">
        <f>_xll.BDP(Table2[[#This Row],[isin]]&amp;" "&amp;Table2[[#This Row],[MktSec]],Table2[[#Headers],[final_maturity]])</f>
        <v>#N/A</v>
      </c>
    </row>
    <row r="207" spans="1:9" x14ac:dyDescent="0.25">
      <c r="A207" s="2" t="s">
        <v>192</v>
      </c>
      <c r="B207" s="2">
        <f>LEN(Table2[[#This Row],[isin]])</f>
        <v>20</v>
      </c>
      <c r="D207" s="2" t="s">
        <v>559</v>
      </c>
      <c r="E207" s="2" t="e">
        <f>_xll.BDP(Table2[[#This Row],[isin]]&amp;" "&amp;Table2[[#This Row],[MktSec]],Table2[[#Headers],[short_name]])</f>
        <v>#N/A</v>
      </c>
      <c r="F207" s="3" t="e">
        <f t="array" ref="F207">_xll.BDP(Table2[[#This Row],[isin]]&amp;" "&amp;Table2[[#This Row],[MktSec]],Table2[[#Headers],[INDUSTRY_GROUP]])</f>
        <v>#N/A</v>
      </c>
      <c r="G207" s="3" t="e">
        <f>_xll.BDP(Table2[[#This Row],[isin]]&amp;" "&amp;Table2[[#This Row],[MktSec]],Table2[[#Headers],[callable]])</f>
        <v>#N/A</v>
      </c>
      <c r="H207" s="3" t="e">
        <f>_xll.BDP(Table2[[#This Row],[isin]]&amp;" "&amp;Table2[[#This Row],[MktSec]],Table2[[#Headers],[nxt_call_dt]])</f>
        <v>#N/A</v>
      </c>
      <c r="I207" s="3" t="e">
        <f>_xll.BDP(Table2[[#This Row],[isin]]&amp;" "&amp;Table2[[#This Row],[MktSec]],Table2[[#Headers],[final_maturity]])</f>
        <v>#N/A</v>
      </c>
    </row>
    <row r="208" spans="1:9" x14ac:dyDescent="0.25">
      <c r="A208" s="2" t="s">
        <v>193</v>
      </c>
      <c r="B208" s="2">
        <f>LEN(Table2[[#This Row],[isin]])</f>
        <v>20</v>
      </c>
      <c r="D208" s="2" t="s">
        <v>560</v>
      </c>
      <c r="E208" s="2" t="e">
        <f>_xll.BDP(Table2[[#This Row],[isin]]&amp;" "&amp;Table2[[#This Row],[MktSec]],Table2[[#Headers],[short_name]])</f>
        <v>#N/A</v>
      </c>
      <c r="F208" s="3" t="e">
        <f t="array" ref="F208">_xll.BDP(Table2[[#This Row],[isin]]&amp;" "&amp;Table2[[#This Row],[MktSec]],Table2[[#Headers],[INDUSTRY_GROUP]])</f>
        <v>#N/A</v>
      </c>
      <c r="G208" s="3" t="e">
        <f>_xll.BDP(Table2[[#This Row],[isin]]&amp;" "&amp;Table2[[#This Row],[MktSec]],Table2[[#Headers],[callable]])</f>
        <v>#N/A</v>
      </c>
      <c r="H208" s="3" t="e">
        <f>_xll.BDP(Table2[[#This Row],[isin]]&amp;" "&amp;Table2[[#This Row],[MktSec]],Table2[[#Headers],[nxt_call_dt]])</f>
        <v>#N/A</v>
      </c>
      <c r="I208" s="3" t="e">
        <f>_xll.BDP(Table2[[#This Row],[isin]]&amp;" "&amp;Table2[[#This Row],[MktSec]],Table2[[#Headers],[final_maturity]])</f>
        <v>#N/A</v>
      </c>
    </row>
    <row r="209" spans="1:9" x14ac:dyDescent="0.25">
      <c r="A209" s="2" t="s">
        <v>194</v>
      </c>
      <c r="B209" s="2">
        <f>LEN(Table2[[#This Row],[isin]])</f>
        <v>20</v>
      </c>
      <c r="D209" s="2" t="s">
        <v>561</v>
      </c>
      <c r="E209" s="2" t="e">
        <f>_xll.BDP(Table2[[#This Row],[isin]]&amp;" "&amp;Table2[[#This Row],[MktSec]],Table2[[#Headers],[short_name]])</f>
        <v>#N/A</v>
      </c>
      <c r="F209" s="3" t="e">
        <f t="array" ref="F209">_xll.BDP(Table2[[#This Row],[isin]]&amp;" "&amp;Table2[[#This Row],[MktSec]],Table2[[#Headers],[INDUSTRY_GROUP]])</f>
        <v>#N/A</v>
      </c>
      <c r="G209" s="3" t="e">
        <f>_xll.BDP(Table2[[#This Row],[isin]]&amp;" "&amp;Table2[[#This Row],[MktSec]],Table2[[#Headers],[callable]])</f>
        <v>#N/A</v>
      </c>
      <c r="H209" s="3" t="e">
        <f>_xll.BDP(Table2[[#This Row],[isin]]&amp;" "&amp;Table2[[#This Row],[MktSec]],Table2[[#Headers],[nxt_call_dt]])</f>
        <v>#N/A</v>
      </c>
      <c r="I209" s="3" t="e">
        <f>_xll.BDP(Table2[[#This Row],[isin]]&amp;" "&amp;Table2[[#This Row],[MktSec]],Table2[[#Headers],[final_maturity]])</f>
        <v>#N/A</v>
      </c>
    </row>
    <row r="210" spans="1:9" x14ac:dyDescent="0.25">
      <c r="A210" s="2" t="s">
        <v>195</v>
      </c>
      <c r="B210" s="2">
        <f>LEN(Table2[[#This Row],[isin]])</f>
        <v>20</v>
      </c>
      <c r="D210" s="2" t="s">
        <v>562</v>
      </c>
      <c r="E210" s="2" t="e">
        <f>_xll.BDP(Table2[[#This Row],[isin]]&amp;" "&amp;Table2[[#This Row],[MktSec]],Table2[[#Headers],[short_name]])</f>
        <v>#N/A</v>
      </c>
      <c r="F210" s="3" t="e">
        <f t="array" ref="F210">_xll.BDP(Table2[[#This Row],[isin]]&amp;" "&amp;Table2[[#This Row],[MktSec]],Table2[[#Headers],[INDUSTRY_GROUP]])</f>
        <v>#N/A</v>
      </c>
      <c r="G210" s="3" t="e">
        <f>_xll.BDP(Table2[[#This Row],[isin]]&amp;" "&amp;Table2[[#This Row],[MktSec]],Table2[[#Headers],[callable]])</f>
        <v>#N/A</v>
      </c>
      <c r="H210" s="3" t="e">
        <f>_xll.BDP(Table2[[#This Row],[isin]]&amp;" "&amp;Table2[[#This Row],[MktSec]],Table2[[#Headers],[nxt_call_dt]])</f>
        <v>#N/A</v>
      </c>
      <c r="I210" s="3" t="e">
        <f>_xll.BDP(Table2[[#This Row],[isin]]&amp;" "&amp;Table2[[#This Row],[MktSec]],Table2[[#Headers],[final_maturity]])</f>
        <v>#N/A</v>
      </c>
    </row>
    <row r="211" spans="1:9" x14ac:dyDescent="0.25">
      <c r="A211" s="2" t="s">
        <v>196</v>
      </c>
      <c r="B211" s="2">
        <f>LEN(Table2[[#This Row],[isin]])</f>
        <v>20</v>
      </c>
      <c r="D211" s="2" t="s">
        <v>563</v>
      </c>
      <c r="E211" s="2" t="e">
        <f>_xll.BDP(Table2[[#This Row],[isin]]&amp;" "&amp;Table2[[#This Row],[MktSec]],Table2[[#Headers],[short_name]])</f>
        <v>#N/A</v>
      </c>
      <c r="F211" s="3" t="e">
        <f t="array" ref="F211">_xll.BDP(Table2[[#This Row],[isin]]&amp;" "&amp;Table2[[#This Row],[MktSec]],Table2[[#Headers],[INDUSTRY_GROUP]])</f>
        <v>#N/A</v>
      </c>
      <c r="G211" s="3" t="e">
        <f>_xll.BDP(Table2[[#This Row],[isin]]&amp;" "&amp;Table2[[#This Row],[MktSec]],Table2[[#Headers],[callable]])</f>
        <v>#N/A</v>
      </c>
      <c r="H211" s="3" t="e">
        <f>_xll.BDP(Table2[[#This Row],[isin]]&amp;" "&amp;Table2[[#This Row],[MktSec]],Table2[[#Headers],[nxt_call_dt]])</f>
        <v>#N/A</v>
      </c>
      <c r="I211" s="3" t="e">
        <f>_xll.BDP(Table2[[#This Row],[isin]]&amp;" "&amp;Table2[[#This Row],[MktSec]],Table2[[#Headers],[final_maturity]])</f>
        <v>#N/A</v>
      </c>
    </row>
    <row r="212" spans="1:9" x14ac:dyDescent="0.25">
      <c r="A212" s="2" t="s">
        <v>197</v>
      </c>
      <c r="B212" s="2">
        <f>LEN(Table2[[#This Row],[isin]])</f>
        <v>20</v>
      </c>
      <c r="D212" s="2" t="s">
        <v>564</v>
      </c>
      <c r="E212" s="2" t="e">
        <f>_xll.BDP(Table2[[#This Row],[isin]]&amp;" "&amp;Table2[[#This Row],[MktSec]],Table2[[#Headers],[short_name]])</f>
        <v>#N/A</v>
      </c>
      <c r="F212" s="3" t="e">
        <f t="array" ref="F212">_xll.BDP(Table2[[#This Row],[isin]]&amp;" "&amp;Table2[[#This Row],[MktSec]],Table2[[#Headers],[INDUSTRY_GROUP]])</f>
        <v>#N/A</v>
      </c>
      <c r="G212" s="3" t="e">
        <f>_xll.BDP(Table2[[#This Row],[isin]]&amp;" "&amp;Table2[[#This Row],[MktSec]],Table2[[#Headers],[callable]])</f>
        <v>#N/A</v>
      </c>
      <c r="H212" s="3" t="e">
        <f>_xll.BDP(Table2[[#This Row],[isin]]&amp;" "&amp;Table2[[#This Row],[MktSec]],Table2[[#Headers],[nxt_call_dt]])</f>
        <v>#N/A</v>
      </c>
      <c r="I212" s="3" t="e">
        <f>_xll.BDP(Table2[[#This Row],[isin]]&amp;" "&amp;Table2[[#This Row],[MktSec]],Table2[[#Headers],[final_maturity]])</f>
        <v>#N/A</v>
      </c>
    </row>
    <row r="213" spans="1:9" x14ac:dyDescent="0.25">
      <c r="A213" s="2" t="s">
        <v>198</v>
      </c>
      <c r="B213" s="2">
        <f>LEN(Table2[[#This Row],[isin]])</f>
        <v>20</v>
      </c>
      <c r="D213" s="2" t="s">
        <v>565</v>
      </c>
      <c r="E213" s="2" t="e">
        <f>_xll.BDP(Table2[[#This Row],[isin]]&amp;" "&amp;Table2[[#This Row],[MktSec]],Table2[[#Headers],[short_name]])</f>
        <v>#N/A</v>
      </c>
      <c r="F213" s="3" t="e">
        <f t="array" ref="F213">_xll.BDP(Table2[[#This Row],[isin]]&amp;" "&amp;Table2[[#This Row],[MktSec]],Table2[[#Headers],[INDUSTRY_GROUP]])</f>
        <v>#N/A</v>
      </c>
      <c r="G213" s="3" t="e">
        <f>_xll.BDP(Table2[[#This Row],[isin]]&amp;" "&amp;Table2[[#This Row],[MktSec]],Table2[[#Headers],[callable]])</f>
        <v>#N/A</v>
      </c>
      <c r="H213" s="3" t="e">
        <f>_xll.BDP(Table2[[#This Row],[isin]]&amp;" "&amp;Table2[[#This Row],[MktSec]],Table2[[#Headers],[nxt_call_dt]])</f>
        <v>#N/A</v>
      </c>
      <c r="I213" s="3" t="e">
        <f>_xll.BDP(Table2[[#This Row],[isin]]&amp;" "&amp;Table2[[#This Row],[MktSec]],Table2[[#Headers],[final_maturity]])</f>
        <v>#N/A</v>
      </c>
    </row>
    <row r="214" spans="1:9" x14ac:dyDescent="0.25">
      <c r="A214" s="2" t="s">
        <v>199</v>
      </c>
      <c r="B214" s="2">
        <f>LEN(Table2[[#This Row],[isin]])</f>
        <v>20</v>
      </c>
      <c r="D214" s="2" t="s">
        <v>566</v>
      </c>
      <c r="E214" s="2" t="e">
        <f>_xll.BDP(Table2[[#This Row],[isin]]&amp;" "&amp;Table2[[#This Row],[MktSec]],Table2[[#Headers],[short_name]])</f>
        <v>#N/A</v>
      </c>
      <c r="F214" s="3" t="e">
        <f t="array" ref="F214">_xll.BDP(Table2[[#This Row],[isin]]&amp;" "&amp;Table2[[#This Row],[MktSec]],Table2[[#Headers],[INDUSTRY_GROUP]])</f>
        <v>#N/A</v>
      </c>
      <c r="G214" s="3" t="e">
        <f>_xll.BDP(Table2[[#This Row],[isin]]&amp;" "&amp;Table2[[#This Row],[MktSec]],Table2[[#Headers],[callable]])</f>
        <v>#N/A</v>
      </c>
      <c r="H214" s="3" t="e">
        <f>_xll.BDP(Table2[[#This Row],[isin]]&amp;" "&amp;Table2[[#This Row],[MktSec]],Table2[[#Headers],[nxt_call_dt]])</f>
        <v>#N/A</v>
      </c>
      <c r="I214" s="3" t="e">
        <f>_xll.BDP(Table2[[#This Row],[isin]]&amp;" "&amp;Table2[[#This Row],[MktSec]],Table2[[#Headers],[final_maturity]])</f>
        <v>#N/A</v>
      </c>
    </row>
    <row r="215" spans="1:9" x14ac:dyDescent="0.25">
      <c r="A215" s="2" t="s">
        <v>200</v>
      </c>
      <c r="B215" s="2">
        <f>LEN(Table2[[#This Row],[isin]])</f>
        <v>20</v>
      </c>
      <c r="D215" s="2" t="s">
        <v>567</v>
      </c>
      <c r="E215" s="2" t="e">
        <f>_xll.BDP(Table2[[#This Row],[isin]]&amp;" "&amp;Table2[[#This Row],[MktSec]],Table2[[#Headers],[short_name]])</f>
        <v>#N/A</v>
      </c>
      <c r="F215" s="3" t="e">
        <f t="array" ref="F215">_xll.BDP(Table2[[#This Row],[isin]]&amp;" "&amp;Table2[[#This Row],[MktSec]],Table2[[#Headers],[INDUSTRY_GROUP]])</f>
        <v>#N/A</v>
      </c>
      <c r="G215" s="3" t="e">
        <f>_xll.BDP(Table2[[#This Row],[isin]]&amp;" "&amp;Table2[[#This Row],[MktSec]],Table2[[#Headers],[callable]])</f>
        <v>#N/A</v>
      </c>
      <c r="H215" s="3" t="e">
        <f>_xll.BDP(Table2[[#This Row],[isin]]&amp;" "&amp;Table2[[#This Row],[MktSec]],Table2[[#Headers],[nxt_call_dt]])</f>
        <v>#N/A</v>
      </c>
      <c r="I215" s="3" t="e">
        <f>_xll.BDP(Table2[[#This Row],[isin]]&amp;" "&amp;Table2[[#This Row],[MktSec]],Table2[[#Headers],[final_maturity]])</f>
        <v>#N/A</v>
      </c>
    </row>
    <row r="216" spans="1:9" x14ac:dyDescent="0.25">
      <c r="A216" s="2" t="s">
        <v>201</v>
      </c>
      <c r="B216" s="2">
        <f>LEN(Table2[[#This Row],[isin]])</f>
        <v>20</v>
      </c>
      <c r="D216" s="2" t="s">
        <v>568</v>
      </c>
      <c r="E216" s="2" t="e">
        <f>_xll.BDP(Table2[[#This Row],[isin]]&amp;" "&amp;Table2[[#This Row],[MktSec]],Table2[[#Headers],[short_name]])</f>
        <v>#N/A</v>
      </c>
      <c r="F216" s="3" t="e">
        <f t="array" ref="F216">_xll.BDP(Table2[[#This Row],[isin]]&amp;" "&amp;Table2[[#This Row],[MktSec]],Table2[[#Headers],[INDUSTRY_GROUP]])</f>
        <v>#N/A</v>
      </c>
      <c r="G216" s="3" t="e">
        <f>_xll.BDP(Table2[[#This Row],[isin]]&amp;" "&amp;Table2[[#This Row],[MktSec]],Table2[[#Headers],[callable]])</f>
        <v>#N/A</v>
      </c>
      <c r="H216" s="3" t="e">
        <f>_xll.BDP(Table2[[#This Row],[isin]]&amp;" "&amp;Table2[[#This Row],[MktSec]],Table2[[#Headers],[nxt_call_dt]])</f>
        <v>#N/A</v>
      </c>
      <c r="I216" s="3" t="e">
        <f>_xll.BDP(Table2[[#This Row],[isin]]&amp;" "&amp;Table2[[#This Row],[MktSec]],Table2[[#Headers],[final_maturity]])</f>
        <v>#N/A</v>
      </c>
    </row>
    <row r="217" spans="1:9" x14ac:dyDescent="0.25">
      <c r="A217" s="2" t="s">
        <v>202</v>
      </c>
      <c r="B217" s="2">
        <f>LEN(Table2[[#This Row],[isin]])</f>
        <v>20</v>
      </c>
      <c r="D217" s="2" t="s">
        <v>569</v>
      </c>
      <c r="E217" s="2" t="e">
        <f>_xll.BDP(Table2[[#This Row],[isin]]&amp;" "&amp;Table2[[#This Row],[MktSec]],Table2[[#Headers],[short_name]])</f>
        <v>#N/A</v>
      </c>
      <c r="F217" s="3" t="e">
        <f t="array" ref="F217">_xll.BDP(Table2[[#This Row],[isin]]&amp;" "&amp;Table2[[#This Row],[MktSec]],Table2[[#Headers],[INDUSTRY_GROUP]])</f>
        <v>#N/A</v>
      </c>
      <c r="G217" s="3" t="e">
        <f>_xll.BDP(Table2[[#This Row],[isin]]&amp;" "&amp;Table2[[#This Row],[MktSec]],Table2[[#Headers],[callable]])</f>
        <v>#N/A</v>
      </c>
      <c r="H217" s="3" t="e">
        <f>_xll.BDP(Table2[[#This Row],[isin]]&amp;" "&amp;Table2[[#This Row],[MktSec]],Table2[[#Headers],[nxt_call_dt]])</f>
        <v>#N/A</v>
      </c>
      <c r="I217" s="3" t="e">
        <f>_xll.BDP(Table2[[#This Row],[isin]]&amp;" "&amp;Table2[[#This Row],[MktSec]],Table2[[#Headers],[final_maturity]])</f>
        <v>#N/A</v>
      </c>
    </row>
    <row r="218" spans="1:9" x14ac:dyDescent="0.25">
      <c r="A218" s="2" t="s">
        <v>203</v>
      </c>
      <c r="B218" s="2">
        <f>LEN(Table2[[#This Row],[isin]])</f>
        <v>20</v>
      </c>
      <c r="D218" s="2" t="s">
        <v>570</v>
      </c>
      <c r="E218" s="2" t="e">
        <f>_xll.BDP(Table2[[#This Row],[isin]]&amp;" "&amp;Table2[[#This Row],[MktSec]],Table2[[#Headers],[short_name]])</f>
        <v>#N/A</v>
      </c>
      <c r="F218" s="3" t="e">
        <f t="array" ref="F218">_xll.BDP(Table2[[#This Row],[isin]]&amp;" "&amp;Table2[[#This Row],[MktSec]],Table2[[#Headers],[INDUSTRY_GROUP]])</f>
        <v>#N/A</v>
      </c>
      <c r="G218" s="3" t="e">
        <f>_xll.BDP(Table2[[#This Row],[isin]]&amp;" "&amp;Table2[[#This Row],[MktSec]],Table2[[#Headers],[callable]])</f>
        <v>#N/A</v>
      </c>
      <c r="H218" s="3" t="e">
        <f>_xll.BDP(Table2[[#This Row],[isin]]&amp;" "&amp;Table2[[#This Row],[MktSec]],Table2[[#Headers],[nxt_call_dt]])</f>
        <v>#N/A</v>
      </c>
      <c r="I218" s="3" t="e">
        <f>_xll.BDP(Table2[[#This Row],[isin]]&amp;" "&amp;Table2[[#This Row],[MktSec]],Table2[[#Headers],[final_maturity]])</f>
        <v>#N/A</v>
      </c>
    </row>
    <row r="219" spans="1:9" x14ac:dyDescent="0.25">
      <c r="A219" s="2" t="s">
        <v>204</v>
      </c>
      <c r="B219" s="2">
        <f>LEN(Table2[[#This Row],[isin]])</f>
        <v>20</v>
      </c>
      <c r="D219" s="2" t="s">
        <v>571</v>
      </c>
      <c r="E219" s="2" t="e">
        <f>_xll.BDP(Table2[[#This Row],[isin]]&amp;" "&amp;Table2[[#This Row],[MktSec]],Table2[[#Headers],[short_name]])</f>
        <v>#N/A</v>
      </c>
      <c r="F219" s="3" t="e">
        <f t="array" ref="F219">_xll.BDP(Table2[[#This Row],[isin]]&amp;" "&amp;Table2[[#This Row],[MktSec]],Table2[[#Headers],[INDUSTRY_GROUP]])</f>
        <v>#N/A</v>
      </c>
      <c r="G219" s="3" t="e">
        <f>_xll.BDP(Table2[[#This Row],[isin]]&amp;" "&amp;Table2[[#This Row],[MktSec]],Table2[[#Headers],[callable]])</f>
        <v>#N/A</v>
      </c>
      <c r="H219" s="3" t="e">
        <f>_xll.BDP(Table2[[#This Row],[isin]]&amp;" "&amp;Table2[[#This Row],[MktSec]],Table2[[#Headers],[nxt_call_dt]])</f>
        <v>#N/A</v>
      </c>
      <c r="I219" s="3" t="e">
        <f>_xll.BDP(Table2[[#This Row],[isin]]&amp;" "&amp;Table2[[#This Row],[MktSec]],Table2[[#Headers],[final_maturity]])</f>
        <v>#N/A</v>
      </c>
    </row>
    <row r="220" spans="1:9" x14ac:dyDescent="0.25">
      <c r="A220" s="2" t="s">
        <v>205</v>
      </c>
      <c r="B220" s="2">
        <f>LEN(Table2[[#This Row],[isin]])</f>
        <v>20</v>
      </c>
      <c r="D220" s="2" t="s">
        <v>572</v>
      </c>
      <c r="E220" s="2" t="e">
        <f>_xll.BDP(Table2[[#This Row],[isin]]&amp;" "&amp;Table2[[#This Row],[MktSec]],Table2[[#Headers],[short_name]])</f>
        <v>#N/A</v>
      </c>
      <c r="F220" s="3" t="e">
        <f t="array" ref="F220">_xll.BDP(Table2[[#This Row],[isin]]&amp;" "&amp;Table2[[#This Row],[MktSec]],Table2[[#Headers],[INDUSTRY_GROUP]])</f>
        <v>#N/A</v>
      </c>
      <c r="G220" s="3" t="e">
        <f>_xll.BDP(Table2[[#This Row],[isin]]&amp;" "&amp;Table2[[#This Row],[MktSec]],Table2[[#Headers],[callable]])</f>
        <v>#N/A</v>
      </c>
      <c r="H220" s="3" t="e">
        <f>_xll.BDP(Table2[[#This Row],[isin]]&amp;" "&amp;Table2[[#This Row],[MktSec]],Table2[[#Headers],[nxt_call_dt]])</f>
        <v>#N/A</v>
      </c>
      <c r="I220" s="3" t="e">
        <f>_xll.BDP(Table2[[#This Row],[isin]]&amp;" "&amp;Table2[[#This Row],[MktSec]],Table2[[#Headers],[final_maturity]])</f>
        <v>#N/A</v>
      </c>
    </row>
    <row r="221" spans="1:9" x14ac:dyDescent="0.25">
      <c r="A221" s="2" t="s">
        <v>206</v>
      </c>
      <c r="B221" s="2">
        <f>LEN(Table2[[#This Row],[isin]])</f>
        <v>20</v>
      </c>
      <c r="D221" s="2" t="s">
        <v>573</v>
      </c>
      <c r="E221" s="2" t="e">
        <f>_xll.BDP(Table2[[#This Row],[isin]]&amp;" "&amp;Table2[[#This Row],[MktSec]],Table2[[#Headers],[short_name]])</f>
        <v>#N/A</v>
      </c>
      <c r="F221" s="3" t="e">
        <f t="array" ref="F221">_xll.BDP(Table2[[#This Row],[isin]]&amp;" "&amp;Table2[[#This Row],[MktSec]],Table2[[#Headers],[INDUSTRY_GROUP]])</f>
        <v>#N/A</v>
      </c>
      <c r="G221" s="3" t="e">
        <f>_xll.BDP(Table2[[#This Row],[isin]]&amp;" "&amp;Table2[[#This Row],[MktSec]],Table2[[#Headers],[callable]])</f>
        <v>#N/A</v>
      </c>
      <c r="H221" s="3" t="e">
        <f>_xll.BDP(Table2[[#This Row],[isin]]&amp;" "&amp;Table2[[#This Row],[MktSec]],Table2[[#Headers],[nxt_call_dt]])</f>
        <v>#N/A</v>
      </c>
      <c r="I221" s="3" t="e">
        <f>_xll.BDP(Table2[[#This Row],[isin]]&amp;" "&amp;Table2[[#This Row],[MktSec]],Table2[[#Headers],[final_maturity]])</f>
        <v>#N/A</v>
      </c>
    </row>
    <row r="222" spans="1:9" x14ac:dyDescent="0.25">
      <c r="A222" s="2" t="s">
        <v>207</v>
      </c>
      <c r="B222" s="2">
        <f>LEN(Table2[[#This Row],[isin]])</f>
        <v>20</v>
      </c>
      <c r="D222" s="2" t="s">
        <v>574</v>
      </c>
      <c r="E222" s="2" t="e">
        <f>_xll.BDP(Table2[[#This Row],[isin]]&amp;" "&amp;Table2[[#This Row],[MktSec]],Table2[[#Headers],[short_name]])</f>
        <v>#N/A</v>
      </c>
      <c r="F222" s="3" t="e">
        <f t="array" ref="F222">_xll.BDP(Table2[[#This Row],[isin]]&amp;" "&amp;Table2[[#This Row],[MktSec]],Table2[[#Headers],[INDUSTRY_GROUP]])</f>
        <v>#N/A</v>
      </c>
      <c r="G222" s="3" t="e">
        <f>_xll.BDP(Table2[[#This Row],[isin]]&amp;" "&amp;Table2[[#This Row],[MktSec]],Table2[[#Headers],[callable]])</f>
        <v>#N/A</v>
      </c>
      <c r="H222" s="3" t="e">
        <f>_xll.BDP(Table2[[#This Row],[isin]]&amp;" "&amp;Table2[[#This Row],[MktSec]],Table2[[#Headers],[nxt_call_dt]])</f>
        <v>#N/A</v>
      </c>
      <c r="I222" s="3" t="e">
        <f>_xll.BDP(Table2[[#This Row],[isin]]&amp;" "&amp;Table2[[#This Row],[MktSec]],Table2[[#Headers],[final_maturity]])</f>
        <v>#N/A</v>
      </c>
    </row>
    <row r="223" spans="1:9" x14ac:dyDescent="0.25">
      <c r="A223" s="2" t="s">
        <v>208</v>
      </c>
      <c r="B223" s="2">
        <f>LEN(Table2[[#This Row],[isin]])</f>
        <v>20</v>
      </c>
      <c r="D223" s="2" t="s">
        <v>575</v>
      </c>
      <c r="E223" s="2" t="e">
        <f>_xll.BDP(Table2[[#This Row],[isin]]&amp;" "&amp;Table2[[#This Row],[MktSec]],Table2[[#Headers],[short_name]])</f>
        <v>#N/A</v>
      </c>
      <c r="F223" s="3" t="e">
        <f t="array" ref="F223">_xll.BDP(Table2[[#This Row],[isin]]&amp;" "&amp;Table2[[#This Row],[MktSec]],Table2[[#Headers],[INDUSTRY_GROUP]])</f>
        <v>#N/A</v>
      </c>
      <c r="G223" s="3" t="e">
        <f>_xll.BDP(Table2[[#This Row],[isin]]&amp;" "&amp;Table2[[#This Row],[MktSec]],Table2[[#Headers],[callable]])</f>
        <v>#N/A</v>
      </c>
      <c r="H223" s="3" t="e">
        <f>_xll.BDP(Table2[[#This Row],[isin]]&amp;" "&amp;Table2[[#This Row],[MktSec]],Table2[[#Headers],[nxt_call_dt]])</f>
        <v>#N/A</v>
      </c>
      <c r="I223" s="3" t="e">
        <f>_xll.BDP(Table2[[#This Row],[isin]]&amp;" "&amp;Table2[[#This Row],[MktSec]],Table2[[#Headers],[final_maturity]])</f>
        <v>#N/A</v>
      </c>
    </row>
    <row r="224" spans="1:9" x14ac:dyDescent="0.25">
      <c r="A224" s="2" t="s">
        <v>209</v>
      </c>
      <c r="B224" s="2">
        <f>LEN(Table2[[#This Row],[isin]])</f>
        <v>20</v>
      </c>
      <c r="D224" s="2" t="s">
        <v>576</v>
      </c>
      <c r="E224" s="2" t="e">
        <f>_xll.BDP(Table2[[#This Row],[isin]]&amp;" "&amp;Table2[[#This Row],[MktSec]],Table2[[#Headers],[short_name]])</f>
        <v>#N/A</v>
      </c>
      <c r="F224" s="3" t="e">
        <f t="array" ref="F224">_xll.BDP(Table2[[#This Row],[isin]]&amp;" "&amp;Table2[[#This Row],[MktSec]],Table2[[#Headers],[INDUSTRY_GROUP]])</f>
        <v>#N/A</v>
      </c>
      <c r="G224" s="3" t="e">
        <f>_xll.BDP(Table2[[#This Row],[isin]]&amp;" "&amp;Table2[[#This Row],[MktSec]],Table2[[#Headers],[callable]])</f>
        <v>#N/A</v>
      </c>
      <c r="H224" s="3" t="e">
        <f>_xll.BDP(Table2[[#This Row],[isin]]&amp;" "&amp;Table2[[#This Row],[MktSec]],Table2[[#Headers],[nxt_call_dt]])</f>
        <v>#N/A</v>
      </c>
      <c r="I224" s="3" t="e">
        <f>_xll.BDP(Table2[[#This Row],[isin]]&amp;" "&amp;Table2[[#This Row],[MktSec]],Table2[[#Headers],[final_maturity]])</f>
        <v>#N/A</v>
      </c>
    </row>
    <row r="225" spans="1:9" x14ac:dyDescent="0.25">
      <c r="A225" s="2" t="s">
        <v>210</v>
      </c>
      <c r="B225" s="2">
        <f>LEN(Table2[[#This Row],[isin]])</f>
        <v>20</v>
      </c>
      <c r="D225" s="2" t="s">
        <v>577</v>
      </c>
      <c r="E225" s="2" t="e">
        <f>_xll.BDP(Table2[[#This Row],[isin]]&amp;" "&amp;Table2[[#This Row],[MktSec]],Table2[[#Headers],[short_name]])</f>
        <v>#N/A</v>
      </c>
      <c r="F225" s="3" t="e">
        <f t="array" ref="F225">_xll.BDP(Table2[[#This Row],[isin]]&amp;" "&amp;Table2[[#This Row],[MktSec]],Table2[[#Headers],[INDUSTRY_GROUP]])</f>
        <v>#N/A</v>
      </c>
      <c r="G225" s="3" t="e">
        <f>_xll.BDP(Table2[[#This Row],[isin]]&amp;" "&amp;Table2[[#This Row],[MktSec]],Table2[[#Headers],[callable]])</f>
        <v>#N/A</v>
      </c>
      <c r="H225" s="3" t="e">
        <f>_xll.BDP(Table2[[#This Row],[isin]]&amp;" "&amp;Table2[[#This Row],[MktSec]],Table2[[#Headers],[nxt_call_dt]])</f>
        <v>#N/A</v>
      </c>
      <c r="I225" s="3" t="e">
        <f>_xll.BDP(Table2[[#This Row],[isin]]&amp;" "&amp;Table2[[#This Row],[MktSec]],Table2[[#Headers],[final_maturity]])</f>
        <v>#N/A</v>
      </c>
    </row>
    <row r="226" spans="1:9" x14ac:dyDescent="0.25">
      <c r="A226" s="2" t="s">
        <v>211</v>
      </c>
      <c r="B226" s="2">
        <f>LEN(Table2[[#This Row],[isin]])</f>
        <v>20</v>
      </c>
      <c r="D226" s="2" t="s">
        <v>578</v>
      </c>
      <c r="E226" s="2" t="e">
        <f>_xll.BDP(Table2[[#This Row],[isin]]&amp;" "&amp;Table2[[#This Row],[MktSec]],Table2[[#Headers],[short_name]])</f>
        <v>#N/A</v>
      </c>
      <c r="F226" s="3" t="e">
        <f t="array" ref="F226">_xll.BDP(Table2[[#This Row],[isin]]&amp;" "&amp;Table2[[#This Row],[MktSec]],Table2[[#Headers],[INDUSTRY_GROUP]])</f>
        <v>#N/A</v>
      </c>
      <c r="G226" s="3" t="e">
        <f>_xll.BDP(Table2[[#This Row],[isin]]&amp;" "&amp;Table2[[#This Row],[MktSec]],Table2[[#Headers],[callable]])</f>
        <v>#N/A</v>
      </c>
      <c r="H226" s="3" t="e">
        <f>_xll.BDP(Table2[[#This Row],[isin]]&amp;" "&amp;Table2[[#This Row],[MktSec]],Table2[[#Headers],[nxt_call_dt]])</f>
        <v>#N/A</v>
      </c>
      <c r="I226" s="3" t="e">
        <f>_xll.BDP(Table2[[#This Row],[isin]]&amp;" "&amp;Table2[[#This Row],[MktSec]],Table2[[#Headers],[final_maturity]])</f>
        <v>#N/A</v>
      </c>
    </row>
    <row r="227" spans="1:9" x14ac:dyDescent="0.25">
      <c r="A227" s="2" t="s">
        <v>212</v>
      </c>
      <c r="B227" s="2">
        <f>LEN(Table2[[#This Row],[isin]])</f>
        <v>20</v>
      </c>
      <c r="D227" s="2" t="s">
        <v>579</v>
      </c>
      <c r="E227" s="2" t="e">
        <f>_xll.BDP(Table2[[#This Row],[isin]]&amp;" "&amp;Table2[[#This Row],[MktSec]],Table2[[#Headers],[short_name]])</f>
        <v>#N/A</v>
      </c>
      <c r="F227" s="3" t="e">
        <f t="array" ref="F227">_xll.BDP(Table2[[#This Row],[isin]]&amp;" "&amp;Table2[[#This Row],[MktSec]],Table2[[#Headers],[INDUSTRY_GROUP]])</f>
        <v>#N/A</v>
      </c>
      <c r="G227" s="3" t="e">
        <f>_xll.BDP(Table2[[#This Row],[isin]]&amp;" "&amp;Table2[[#This Row],[MktSec]],Table2[[#Headers],[callable]])</f>
        <v>#N/A</v>
      </c>
      <c r="H227" s="3" t="e">
        <f>_xll.BDP(Table2[[#This Row],[isin]]&amp;" "&amp;Table2[[#This Row],[MktSec]],Table2[[#Headers],[nxt_call_dt]])</f>
        <v>#N/A</v>
      </c>
      <c r="I227" s="3" t="e">
        <f>_xll.BDP(Table2[[#This Row],[isin]]&amp;" "&amp;Table2[[#This Row],[MktSec]],Table2[[#Headers],[final_maturity]])</f>
        <v>#N/A</v>
      </c>
    </row>
    <row r="228" spans="1:9" x14ac:dyDescent="0.25">
      <c r="A228" s="2" t="s">
        <v>213</v>
      </c>
      <c r="B228" s="2">
        <f>LEN(Table2[[#This Row],[isin]])</f>
        <v>20</v>
      </c>
      <c r="D228" s="2" t="s">
        <v>580</v>
      </c>
      <c r="E228" s="2" t="e">
        <f>_xll.BDP(Table2[[#This Row],[isin]]&amp;" "&amp;Table2[[#This Row],[MktSec]],Table2[[#Headers],[short_name]])</f>
        <v>#N/A</v>
      </c>
      <c r="F228" s="3" t="e">
        <f t="array" ref="F228">_xll.BDP(Table2[[#This Row],[isin]]&amp;" "&amp;Table2[[#This Row],[MktSec]],Table2[[#Headers],[INDUSTRY_GROUP]])</f>
        <v>#N/A</v>
      </c>
      <c r="G228" s="3" t="e">
        <f>_xll.BDP(Table2[[#This Row],[isin]]&amp;" "&amp;Table2[[#This Row],[MktSec]],Table2[[#Headers],[callable]])</f>
        <v>#N/A</v>
      </c>
      <c r="H228" s="3" t="e">
        <f>_xll.BDP(Table2[[#This Row],[isin]]&amp;" "&amp;Table2[[#This Row],[MktSec]],Table2[[#Headers],[nxt_call_dt]])</f>
        <v>#N/A</v>
      </c>
      <c r="I228" s="3" t="e">
        <f>_xll.BDP(Table2[[#This Row],[isin]]&amp;" "&amp;Table2[[#This Row],[MktSec]],Table2[[#Headers],[final_maturity]])</f>
        <v>#N/A</v>
      </c>
    </row>
    <row r="229" spans="1:9" x14ac:dyDescent="0.25">
      <c r="A229" s="2" t="s">
        <v>214</v>
      </c>
      <c r="B229" s="2">
        <f>LEN(Table2[[#This Row],[isin]])</f>
        <v>20</v>
      </c>
      <c r="D229" s="2" t="s">
        <v>581</v>
      </c>
      <c r="E229" s="2" t="e">
        <f>_xll.BDP(Table2[[#This Row],[isin]]&amp;" "&amp;Table2[[#This Row],[MktSec]],Table2[[#Headers],[short_name]])</f>
        <v>#N/A</v>
      </c>
      <c r="F229" s="3" t="e">
        <f t="array" ref="F229">_xll.BDP(Table2[[#This Row],[isin]]&amp;" "&amp;Table2[[#This Row],[MktSec]],Table2[[#Headers],[INDUSTRY_GROUP]])</f>
        <v>#N/A</v>
      </c>
      <c r="G229" s="3" t="e">
        <f>_xll.BDP(Table2[[#This Row],[isin]]&amp;" "&amp;Table2[[#This Row],[MktSec]],Table2[[#Headers],[callable]])</f>
        <v>#N/A</v>
      </c>
      <c r="H229" s="3" t="e">
        <f>_xll.BDP(Table2[[#This Row],[isin]]&amp;" "&amp;Table2[[#This Row],[MktSec]],Table2[[#Headers],[nxt_call_dt]])</f>
        <v>#N/A</v>
      </c>
      <c r="I229" s="3" t="e">
        <f>_xll.BDP(Table2[[#This Row],[isin]]&amp;" "&amp;Table2[[#This Row],[MktSec]],Table2[[#Headers],[final_maturity]])</f>
        <v>#N/A</v>
      </c>
    </row>
    <row r="230" spans="1:9" x14ac:dyDescent="0.25">
      <c r="A230" s="2" t="s">
        <v>215</v>
      </c>
      <c r="B230" s="2">
        <f>LEN(Table2[[#This Row],[isin]])</f>
        <v>20</v>
      </c>
      <c r="D230" s="2" t="s">
        <v>582</v>
      </c>
      <c r="E230" s="2" t="e">
        <f>_xll.BDP(Table2[[#This Row],[isin]]&amp;" "&amp;Table2[[#This Row],[MktSec]],Table2[[#Headers],[short_name]])</f>
        <v>#N/A</v>
      </c>
      <c r="F230" s="3" t="e">
        <f t="array" ref="F230">_xll.BDP(Table2[[#This Row],[isin]]&amp;" "&amp;Table2[[#This Row],[MktSec]],Table2[[#Headers],[INDUSTRY_GROUP]])</f>
        <v>#N/A</v>
      </c>
      <c r="G230" s="3" t="e">
        <f>_xll.BDP(Table2[[#This Row],[isin]]&amp;" "&amp;Table2[[#This Row],[MktSec]],Table2[[#Headers],[callable]])</f>
        <v>#N/A</v>
      </c>
      <c r="H230" s="3" t="e">
        <f>_xll.BDP(Table2[[#This Row],[isin]]&amp;" "&amp;Table2[[#This Row],[MktSec]],Table2[[#Headers],[nxt_call_dt]])</f>
        <v>#N/A</v>
      </c>
      <c r="I230" s="3" t="e">
        <f>_xll.BDP(Table2[[#This Row],[isin]]&amp;" "&amp;Table2[[#This Row],[MktSec]],Table2[[#Headers],[final_maturity]])</f>
        <v>#N/A</v>
      </c>
    </row>
    <row r="231" spans="1:9" x14ac:dyDescent="0.25">
      <c r="A231" s="2" t="s">
        <v>216</v>
      </c>
      <c r="B231" s="2">
        <f>LEN(Table2[[#This Row],[isin]])</f>
        <v>20</v>
      </c>
      <c r="D231" s="2" t="s">
        <v>583</v>
      </c>
      <c r="E231" s="2" t="e">
        <f>_xll.BDP(Table2[[#This Row],[isin]]&amp;" "&amp;Table2[[#This Row],[MktSec]],Table2[[#Headers],[short_name]])</f>
        <v>#N/A</v>
      </c>
      <c r="F231" s="3" t="e">
        <f t="array" ref="F231">_xll.BDP(Table2[[#This Row],[isin]]&amp;" "&amp;Table2[[#This Row],[MktSec]],Table2[[#Headers],[INDUSTRY_GROUP]])</f>
        <v>#N/A</v>
      </c>
      <c r="G231" s="3" t="e">
        <f>_xll.BDP(Table2[[#This Row],[isin]]&amp;" "&amp;Table2[[#This Row],[MktSec]],Table2[[#Headers],[callable]])</f>
        <v>#N/A</v>
      </c>
      <c r="H231" s="3" t="e">
        <f>_xll.BDP(Table2[[#This Row],[isin]]&amp;" "&amp;Table2[[#This Row],[MktSec]],Table2[[#Headers],[nxt_call_dt]])</f>
        <v>#N/A</v>
      </c>
      <c r="I231" s="3" t="e">
        <f>_xll.BDP(Table2[[#This Row],[isin]]&amp;" "&amp;Table2[[#This Row],[MktSec]],Table2[[#Headers],[final_maturity]])</f>
        <v>#N/A</v>
      </c>
    </row>
    <row r="232" spans="1:9" x14ac:dyDescent="0.25">
      <c r="A232" s="2" t="s">
        <v>217</v>
      </c>
      <c r="B232" s="2">
        <f>LEN(Table2[[#This Row],[isin]])</f>
        <v>20</v>
      </c>
      <c r="D232" s="2" t="s">
        <v>584</v>
      </c>
      <c r="E232" s="2" t="e">
        <f>_xll.BDP(Table2[[#This Row],[isin]]&amp;" "&amp;Table2[[#This Row],[MktSec]],Table2[[#Headers],[short_name]])</f>
        <v>#N/A</v>
      </c>
      <c r="F232" s="3" t="e">
        <f t="array" ref="F232">_xll.BDP(Table2[[#This Row],[isin]]&amp;" "&amp;Table2[[#This Row],[MktSec]],Table2[[#Headers],[INDUSTRY_GROUP]])</f>
        <v>#N/A</v>
      </c>
      <c r="G232" s="3" t="e">
        <f>_xll.BDP(Table2[[#This Row],[isin]]&amp;" "&amp;Table2[[#This Row],[MktSec]],Table2[[#Headers],[callable]])</f>
        <v>#N/A</v>
      </c>
      <c r="H232" s="3" t="e">
        <f>_xll.BDP(Table2[[#This Row],[isin]]&amp;" "&amp;Table2[[#This Row],[MktSec]],Table2[[#Headers],[nxt_call_dt]])</f>
        <v>#N/A</v>
      </c>
      <c r="I232" s="3" t="e">
        <f>_xll.BDP(Table2[[#This Row],[isin]]&amp;" "&amp;Table2[[#This Row],[MktSec]],Table2[[#Headers],[final_maturity]])</f>
        <v>#N/A</v>
      </c>
    </row>
    <row r="233" spans="1:9" x14ac:dyDescent="0.25">
      <c r="A233" s="2" t="s">
        <v>218</v>
      </c>
      <c r="B233" s="2">
        <f>LEN(Table2[[#This Row],[isin]])</f>
        <v>20</v>
      </c>
      <c r="D233" s="2" t="s">
        <v>585</v>
      </c>
      <c r="E233" s="2" t="e">
        <f>_xll.BDP(Table2[[#This Row],[isin]]&amp;" "&amp;Table2[[#This Row],[MktSec]],Table2[[#Headers],[short_name]])</f>
        <v>#N/A</v>
      </c>
      <c r="F233" s="3" t="e">
        <f t="array" ref="F233">_xll.BDP(Table2[[#This Row],[isin]]&amp;" "&amp;Table2[[#This Row],[MktSec]],Table2[[#Headers],[INDUSTRY_GROUP]])</f>
        <v>#N/A</v>
      </c>
      <c r="G233" s="3" t="e">
        <f>_xll.BDP(Table2[[#This Row],[isin]]&amp;" "&amp;Table2[[#This Row],[MktSec]],Table2[[#Headers],[callable]])</f>
        <v>#N/A</v>
      </c>
      <c r="H233" s="3" t="e">
        <f>_xll.BDP(Table2[[#This Row],[isin]]&amp;" "&amp;Table2[[#This Row],[MktSec]],Table2[[#Headers],[nxt_call_dt]])</f>
        <v>#N/A</v>
      </c>
      <c r="I233" s="3" t="e">
        <f>_xll.BDP(Table2[[#This Row],[isin]]&amp;" "&amp;Table2[[#This Row],[MktSec]],Table2[[#Headers],[final_maturity]])</f>
        <v>#N/A</v>
      </c>
    </row>
    <row r="234" spans="1:9" x14ac:dyDescent="0.25">
      <c r="A234" s="2" t="s">
        <v>219</v>
      </c>
      <c r="B234" s="2">
        <f>LEN(Table2[[#This Row],[isin]])</f>
        <v>20</v>
      </c>
      <c r="D234" s="2" t="s">
        <v>586</v>
      </c>
      <c r="E234" s="2" t="e">
        <f>_xll.BDP(Table2[[#This Row],[isin]]&amp;" "&amp;Table2[[#This Row],[MktSec]],Table2[[#Headers],[short_name]])</f>
        <v>#N/A</v>
      </c>
      <c r="F234" s="3" t="e">
        <f t="array" ref="F234">_xll.BDP(Table2[[#This Row],[isin]]&amp;" "&amp;Table2[[#This Row],[MktSec]],Table2[[#Headers],[INDUSTRY_GROUP]])</f>
        <v>#N/A</v>
      </c>
      <c r="G234" s="3" t="e">
        <f>_xll.BDP(Table2[[#This Row],[isin]]&amp;" "&amp;Table2[[#This Row],[MktSec]],Table2[[#Headers],[callable]])</f>
        <v>#N/A</v>
      </c>
      <c r="H234" s="3" t="e">
        <f>_xll.BDP(Table2[[#This Row],[isin]]&amp;" "&amp;Table2[[#This Row],[MktSec]],Table2[[#Headers],[nxt_call_dt]])</f>
        <v>#N/A</v>
      </c>
      <c r="I234" s="3" t="e">
        <f>_xll.BDP(Table2[[#This Row],[isin]]&amp;" "&amp;Table2[[#This Row],[MktSec]],Table2[[#Headers],[final_maturity]])</f>
        <v>#N/A</v>
      </c>
    </row>
    <row r="235" spans="1:9" x14ac:dyDescent="0.25">
      <c r="A235" s="2" t="s">
        <v>220</v>
      </c>
      <c r="B235" s="2">
        <f>LEN(Table2[[#This Row],[isin]])</f>
        <v>20</v>
      </c>
      <c r="D235" s="2" t="s">
        <v>587</v>
      </c>
      <c r="E235" s="2" t="e">
        <f>_xll.BDP(Table2[[#This Row],[isin]]&amp;" "&amp;Table2[[#This Row],[MktSec]],Table2[[#Headers],[short_name]])</f>
        <v>#N/A</v>
      </c>
      <c r="F235" s="3" t="e">
        <f t="array" ref="F235">_xll.BDP(Table2[[#This Row],[isin]]&amp;" "&amp;Table2[[#This Row],[MktSec]],Table2[[#Headers],[INDUSTRY_GROUP]])</f>
        <v>#N/A</v>
      </c>
      <c r="G235" s="3" t="e">
        <f>_xll.BDP(Table2[[#This Row],[isin]]&amp;" "&amp;Table2[[#This Row],[MktSec]],Table2[[#Headers],[callable]])</f>
        <v>#N/A</v>
      </c>
      <c r="H235" s="3" t="e">
        <f>_xll.BDP(Table2[[#This Row],[isin]]&amp;" "&amp;Table2[[#This Row],[MktSec]],Table2[[#Headers],[nxt_call_dt]])</f>
        <v>#N/A</v>
      </c>
      <c r="I235" s="3" t="e">
        <f>_xll.BDP(Table2[[#This Row],[isin]]&amp;" "&amp;Table2[[#This Row],[MktSec]],Table2[[#Headers],[final_maturity]])</f>
        <v>#N/A</v>
      </c>
    </row>
    <row r="236" spans="1:9" x14ac:dyDescent="0.25">
      <c r="A236" s="2" t="s">
        <v>221</v>
      </c>
      <c r="B236" s="2">
        <f>LEN(Table2[[#This Row],[isin]])</f>
        <v>20</v>
      </c>
      <c r="D236" s="2" t="s">
        <v>588</v>
      </c>
      <c r="E236" s="2" t="e">
        <f>_xll.BDP(Table2[[#This Row],[isin]]&amp;" "&amp;Table2[[#This Row],[MktSec]],Table2[[#Headers],[short_name]])</f>
        <v>#N/A</v>
      </c>
      <c r="F236" s="3" t="e">
        <f t="array" ref="F236">_xll.BDP(Table2[[#This Row],[isin]]&amp;" "&amp;Table2[[#This Row],[MktSec]],Table2[[#Headers],[INDUSTRY_GROUP]])</f>
        <v>#N/A</v>
      </c>
      <c r="G236" s="3" t="e">
        <f>_xll.BDP(Table2[[#This Row],[isin]]&amp;" "&amp;Table2[[#This Row],[MktSec]],Table2[[#Headers],[callable]])</f>
        <v>#N/A</v>
      </c>
      <c r="H236" s="3" t="e">
        <f>_xll.BDP(Table2[[#This Row],[isin]]&amp;" "&amp;Table2[[#This Row],[MktSec]],Table2[[#Headers],[nxt_call_dt]])</f>
        <v>#N/A</v>
      </c>
      <c r="I236" s="3" t="e">
        <f>_xll.BDP(Table2[[#This Row],[isin]]&amp;" "&amp;Table2[[#This Row],[MktSec]],Table2[[#Headers],[final_maturity]])</f>
        <v>#N/A</v>
      </c>
    </row>
    <row r="237" spans="1:9" x14ac:dyDescent="0.25">
      <c r="A237" s="2" t="s">
        <v>222</v>
      </c>
      <c r="B237" s="2">
        <f>LEN(Table2[[#This Row],[isin]])</f>
        <v>20</v>
      </c>
      <c r="D237" s="2" t="s">
        <v>589</v>
      </c>
      <c r="E237" s="2" t="e">
        <f>_xll.BDP(Table2[[#This Row],[isin]]&amp;" "&amp;Table2[[#This Row],[MktSec]],Table2[[#Headers],[short_name]])</f>
        <v>#N/A</v>
      </c>
      <c r="F237" s="3" t="e">
        <f t="array" ref="F237">_xll.BDP(Table2[[#This Row],[isin]]&amp;" "&amp;Table2[[#This Row],[MktSec]],Table2[[#Headers],[INDUSTRY_GROUP]])</f>
        <v>#N/A</v>
      </c>
      <c r="G237" s="3" t="e">
        <f>_xll.BDP(Table2[[#This Row],[isin]]&amp;" "&amp;Table2[[#This Row],[MktSec]],Table2[[#Headers],[callable]])</f>
        <v>#N/A</v>
      </c>
      <c r="H237" s="3" t="e">
        <f>_xll.BDP(Table2[[#This Row],[isin]]&amp;" "&amp;Table2[[#This Row],[MktSec]],Table2[[#Headers],[nxt_call_dt]])</f>
        <v>#N/A</v>
      </c>
      <c r="I237" s="3" t="e">
        <f>_xll.BDP(Table2[[#This Row],[isin]]&amp;" "&amp;Table2[[#This Row],[MktSec]],Table2[[#Headers],[final_maturity]])</f>
        <v>#N/A</v>
      </c>
    </row>
    <row r="238" spans="1:9" x14ac:dyDescent="0.25">
      <c r="A238" s="2" t="s">
        <v>223</v>
      </c>
      <c r="B238" s="2">
        <f>LEN(Table2[[#This Row],[isin]])</f>
        <v>20</v>
      </c>
      <c r="D238" s="2" t="s">
        <v>590</v>
      </c>
      <c r="E238" s="2" t="e">
        <f>_xll.BDP(Table2[[#This Row],[isin]]&amp;" "&amp;Table2[[#This Row],[MktSec]],Table2[[#Headers],[short_name]])</f>
        <v>#N/A</v>
      </c>
      <c r="F238" s="3" t="e">
        <f t="array" ref="F238">_xll.BDP(Table2[[#This Row],[isin]]&amp;" "&amp;Table2[[#This Row],[MktSec]],Table2[[#Headers],[INDUSTRY_GROUP]])</f>
        <v>#N/A</v>
      </c>
      <c r="G238" s="3" t="e">
        <f>_xll.BDP(Table2[[#This Row],[isin]]&amp;" "&amp;Table2[[#This Row],[MktSec]],Table2[[#Headers],[callable]])</f>
        <v>#N/A</v>
      </c>
      <c r="H238" s="3" t="e">
        <f>_xll.BDP(Table2[[#This Row],[isin]]&amp;" "&amp;Table2[[#This Row],[MktSec]],Table2[[#Headers],[nxt_call_dt]])</f>
        <v>#N/A</v>
      </c>
      <c r="I238" s="3" t="e">
        <f>_xll.BDP(Table2[[#This Row],[isin]]&amp;" "&amp;Table2[[#This Row],[MktSec]],Table2[[#Headers],[final_maturity]])</f>
        <v>#N/A</v>
      </c>
    </row>
    <row r="239" spans="1:9" x14ac:dyDescent="0.25">
      <c r="A239" s="2" t="s">
        <v>224</v>
      </c>
      <c r="B239" s="2">
        <f>LEN(Table2[[#This Row],[isin]])</f>
        <v>20</v>
      </c>
      <c r="D239" s="2" t="s">
        <v>591</v>
      </c>
      <c r="E239" s="2" t="e">
        <f>_xll.BDP(Table2[[#This Row],[isin]]&amp;" "&amp;Table2[[#This Row],[MktSec]],Table2[[#Headers],[short_name]])</f>
        <v>#N/A</v>
      </c>
      <c r="F239" s="3" t="e">
        <f t="array" ref="F239">_xll.BDP(Table2[[#This Row],[isin]]&amp;" "&amp;Table2[[#This Row],[MktSec]],Table2[[#Headers],[INDUSTRY_GROUP]])</f>
        <v>#N/A</v>
      </c>
      <c r="G239" s="3" t="e">
        <f>_xll.BDP(Table2[[#This Row],[isin]]&amp;" "&amp;Table2[[#This Row],[MktSec]],Table2[[#Headers],[callable]])</f>
        <v>#N/A</v>
      </c>
      <c r="H239" s="3" t="e">
        <f>_xll.BDP(Table2[[#This Row],[isin]]&amp;" "&amp;Table2[[#This Row],[MktSec]],Table2[[#Headers],[nxt_call_dt]])</f>
        <v>#N/A</v>
      </c>
      <c r="I239" s="3" t="e">
        <f>_xll.BDP(Table2[[#This Row],[isin]]&amp;" "&amp;Table2[[#This Row],[MktSec]],Table2[[#Headers],[final_maturity]])</f>
        <v>#N/A</v>
      </c>
    </row>
    <row r="240" spans="1:9" x14ac:dyDescent="0.25">
      <c r="A240" s="2" t="s">
        <v>225</v>
      </c>
      <c r="B240" s="2">
        <f>LEN(Table2[[#This Row],[isin]])</f>
        <v>20</v>
      </c>
      <c r="D240" s="2" t="s">
        <v>592</v>
      </c>
      <c r="E240" s="2" t="e">
        <f>_xll.BDP(Table2[[#This Row],[isin]]&amp;" "&amp;Table2[[#This Row],[MktSec]],Table2[[#Headers],[short_name]])</f>
        <v>#N/A</v>
      </c>
      <c r="F240" s="3" t="e">
        <f t="array" ref="F240">_xll.BDP(Table2[[#This Row],[isin]]&amp;" "&amp;Table2[[#This Row],[MktSec]],Table2[[#Headers],[INDUSTRY_GROUP]])</f>
        <v>#N/A</v>
      </c>
      <c r="G240" s="3" t="e">
        <f>_xll.BDP(Table2[[#This Row],[isin]]&amp;" "&amp;Table2[[#This Row],[MktSec]],Table2[[#Headers],[callable]])</f>
        <v>#N/A</v>
      </c>
      <c r="H240" s="3" t="e">
        <f>_xll.BDP(Table2[[#This Row],[isin]]&amp;" "&amp;Table2[[#This Row],[MktSec]],Table2[[#Headers],[nxt_call_dt]])</f>
        <v>#N/A</v>
      </c>
      <c r="I240" s="3" t="e">
        <f>_xll.BDP(Table2[[#This Row],[isin]]&amp;" "&amp;Table2[[#This Row],[MktSec]],Table2[[#Headers],[final_maturity]])</f>
        <v>#N/A</v>
      </c>
    </row>
    <row r="241" spans="1:9" x14ac:dyDescent="0.25">
      <c r="A241" s="2" t="s">
        <v>226</v>
      </c>
      <c r="B241" s="2">
        <f>LEN(Table2[[#This Row],[isin]])</f>
        <v>20</v>
      </c>
      <c r="D241" s="2" t="s">
        <v>593</v>
      </c>
      <c r="E241" s="2" t="e">
        <f>_xll.BDP(Table2[[#This Row],[isin]]&amp;" "&amp;Table2[[#This Row],[MktSec]],Table2[[#Headers],[short_name]])</f>
        <v>#N/A</v>
      </c>
      <c r="F241" s="3" t="e">
        <f t="array" ref="F241">_xll.BDP(Table2[[#This Row],[isin]]&amp;" "&amp;Table2[[#This Row],[MktSec]],Table2[[#Headers],[INDUSTRY_GROUP]])</f>
        <v>#N/A</v>
      </c>
      <c r="G241" s="3" t="e">
        <f>_xll.BDP(Table2[[#This Row],[isin]]&amp;" "&amp;Table2[[#This Row],[MktSec]],Table2[[#Headers],[callable]])</f>
        <v>#N/A</v>
      </c>
      <c r="H241" s="3" t="e">
        <f>_xll.BDP(Table2[[#This Row],[isin]]&amp;" "&amp;Table2[[#This Row],[MktSec]],Table2[[#Headers],[nxt_call_dt]])</f>
        <v>#N/A</v>
      </c>
      <c r="I241" s="3" t="e">
        <f>_xll.BDP(Table2[[#This Row],[isin]]&amp;" "&amp;Table2[[#This Row],[MktSec]],Table2[[#Headers],[final_maturity]])</f>
        <v>#N/A</v>
      </c>
    </row>
    <row r="242" spans="1:9" x14ac:dyDescent="0.25">
      <c r="A242" s="2" t="s">
        <v>227</v>
      </c>
      <c r="B242" s="2">
        <f>LEN(Table2[[#This Row],[isin]])</f>
        <v>20</v>
      </c>
      <c r="D242" s="2" t="s">
        <v>594</v>
      </c>
      <c r="E242" s="2" t="e">
        <f>_xll.BDP(Table2[[#This Row],[isin]]&amp;" "&amp;Table2[[#This Row],[MktSec]],Table2[[#Headers],[short_name]])</f>
        <v>#N/A</v>
      </c>
      <c r="F242" s="3" t="e">
        <f t="array" ref="F242">_xll.BDP(Table2[[#This Row],[isin]]&amp;" "&amp;Table2[[#This Row],[MktSec]],Table2[[#Headers],[INDUSTRY_GROUP]])</f>
        <v>#N/A</v>
      </c>
      <c r="G242" s="3" t="e">
        <f>_xll.BDP(Table2[[#This Row],[isin]]&amp;" "&amp;Table2[[#This Row],[MktSec]],Table2[[#Headers],[callable]])</f>
        <v>#N/A</v>
      </c>
      <c r="H242" s="3" t="e">
        <f>_xll.BDP(Table2[[#This Row],[isin]]&amp;" "&amp;Table2[[#This Row],[MktSec]],Table2[[#Headers],[nxt_call_dt]])</f>
        <v>#N/A</v>
      </c>
      <c r="I242" s="3" t="e">
        <f>_xll.BDP(Table2[[#This Row],[isin]]&amp;" "&amp;Table2[[#This Row],[MktSec]],Table2[[#Headers],[final_maturity]])</f>
        <v>#N/A</v>
      </c>
    </row>
    <row r="243" spans="1:9" x14ac:dyDescent="0.25">
      <c r="A243" s="2" t="s">
        <v>228</v>
      </c>
      <c r="B243" s="2">
        <f>LEN(Table2[[#This Row],[isin]])</f>
        <v>20</v>
      </c>
      <c r="D243" s="2" t="s">
        <v>595</v>
      </c>
      <c r="E243" s="2" t="e">
        <f>_xll.BDP(Table2[[#This Row],[isin]]&amp;" "&amp;Table2[[#This Row],[MktSec]],Table2[[#Headers],[short_name]])</f>
        <v>#N/A</v>
      </c>
      <c r="F243" s="3" t="e">
        <f t="array" ref="F243">_xll.BDP(Table2[[#This Row],[isin]]&amp;" "&amp;Table2[[#This Row],[MktSec]],Table2[[#Headers],[INDUSTRY_GROUP]])</f>
        <v>#N/A</v>
      </c>
      <c r="G243" s="3" t="e">
        <f>_xll.BDP(Table2[[#This Row],[isin]]&amp;" "&amp;Table2[[#This Row],[MktSec]],Table2[[#Headers],[callable]])</f>
        <v>#N/A</v>
      </c>
      <c r="H243" s="3" t="e">
        <f>_xll.BDP(Table2[[#This Row],[isin]]&amp;" "&amp;Table2[[#This Row],[MktSec]],Table2[[#Headers],[nxt_call_dt]])</f>
        <v>#N/A</v>
      </c>
      <c r="I243" s="3" t="e">
        <f>_xll.BDP(Table2[[#This Row],[isin]]&amp;" "&amp;Table2[[#This Row],[MktSec]],Table2[[#Headers],[final_maturity]])</f>
        <v>#N/A</v>
      </c>
    </row>
    <row r="244" spans="1:9" x14ac:dyDescent="0.25">
      <c r="A244" s="2" t="s">
        <v>229</v>
      </c>
      <c r="B244" s="2">
        <f>LEN(Table2[[#This Row],[isin]])</f>
        <v>20</v>
      </c>
      <c r="D244" s="2" t="s">
        <v>596</v>
      </c>
      <c r="E244" s="2" t="e">
        <f>_xll.BDP(Table2[[#This Row],[isin]]&amp;" "&amp;Table2[[#This Row],[MktSec]],Table2[[#Headers],[short_name]])</f>
        <v>#N/A</v>
      </c>
      <c r="F244" s="3" t="e">
        <f t="array" ref="F244">_xll.BDP(Table2[[#This Row],[isin]]&amp;" "&amp;Table2[[#This Row],[MktSec]],Table2[[#Headers],[INDUSTRY_GROUP]])</f>
        <v>#N/A</v>
      </c>
      <c r="G244" s="3" t="e">
        <f>_xll.BDP(Table2[[#This Row],[isin]]&amp;" "&amp;Table2[[#This Row],[MktSec]],Table2[[#Headers],[callable]])</f>
        <v>#N/A</v>
      </c>
      <c r="H244" s="3" t="e">
        <f>_xll.BDP(Table2[[#This Row],[isin]]&amp;" "&amp;Table2[[#This Row],[MktSec]],Table2[[#Headers],[nxt_call_dt]])</f>
        <v>#N/A</v>
      </c>
      <c r="I244" s="3" t="e">
        <f>_xll.BDP(Table2[[#This Row],[isin]]&amp;" "&amp;Table2[[#This Row],[MktSec]],Table2[[#Headers],[final_maturity]])</f>
        <v>#N/A</v>
      </c>
    </row>
    <row r="245" spans="1:9" x14ac:dyDescent="0.25">
      <c r="A245" s="2" t="s">
        <v>230</v>
      </c>
      <c r="B245" s="2">
        <f>LEN(Table2[[#This Row],[isin]])</f>
        <v>20</v>
      </c>
      <c r="D245" s="2" t="s">
        <v>597</v>
      </c>
      <c r="E245" s="2" t="e">
        <f>_xll.BDP(Table2[[#This Row],[isin]]&amp;" "&amp;Table2[[#This Row],[MktSec]],Table2[[#Headers],[short_name]])</f>
        <v>#N/A</v>
      </c>
      <c r="F245" s="3" t="e">
        <f t="array" ref="F245">_xll.BDP(Table2[[#This Row],[isin]]&amp;" "&amp;Table2[[#This Row],[MktSec]],Table2[[#Headers],[INDUSTRY_GROUP]])</f>
        <v>#N/A</v>
      </c>
      <c r="G245" s="3" t="e">
        <f>_xll.BDP(Table2[[#This Row],[isin]]&amp;" "&amp;Table2[[#This Row],[MktSec]],Table2[[#Headers],[callable]])</f>
        <v>#N/A</v>
      </c>
      <c r="H245" s="3" t="e">
        <f>_xll.BDP(Table2[[#This Row],[isin]]&amp;" "&amp;Table2[[#This Row],[MktSec]],Table2[[#Headers],[nxt_call_dt]])</f>
        <v>#N/A</v>
      </c>
      <c r="I245" s="3" t="e">
        <f>_xll.BDP(Table2[[#This Row],[isin]]&amp;" "&amp;Table2[[#This Row],[MktSec]],Table2[[#Headers],[final_maturity]])</f>
        <v>#N/A</v>
      </c>
    </row>
    <row r="246" spans="1:9" x14ac:dyDescent="0.25">
      <c r="A246" s="2" t="s">
        <v>231</v>
      </c>
      <c r="B246" s="2">
        <f>LEN(Table2[[#This Row],[isin]])</f>
        <v>20</v>
      </c>
      <c r="D246" s="2" t="s">
        <v>598</v>
      </c>
      <c r="E246" s="2" t="e">
        <f>_xll.BDP(Table2[[#This Row],[isin]]&amp;" "&amp;Table2[[#This Row],[MktSec]],Table2[[#Headers],[short_name]])</f>
        <v>#N/A</v>
      </c>
      <c r="F246" s="3" t="e">
        <f t="array" ref="F246">_xll.BDP(Table2[[#This Row],[isin]]&amp;" "&amp;Table2[[#This Row],[MktSec]],Table2[[#Headers],[INDUSTRY_GROUP]])</f>
        <v>#N/A</v>
      </c>
      <c r="G246" s="3" t="e">
        <f>_xll.BDP(Table2[[#This Row],[isin]]&amp;" "&amp;Table2[[#This Row],[MktSec]],Table2[[#Headers],[callable]])</f>
        <v>#N/A</v>
      </c>
      <c r="H246" s="3" t="e">
        <f>_xll.BDP(Table2[[#This Row],[isin]]&amp;" "&amp;Table2[[#This Row],[MktSec]],Table2[[#Headers],[nxt_call_dt]])</f>
        <v>#N/A</v>
      </c>
      <c r="I246" s="3" t="e">
        <f>_xll.BDP(Table2[[#This Row],[isin]]&amp;" "&amp;Table2[[#This Row],[MktSec]],Table2[[#Headers],[final_maturity]])</f>
        <v>#N/A</v>
      </c>
    </row>
    <row r="247" spans="1:9" x14ac:dyDescent="0.25">
      <c r="A247" s="2" t="s">
        <v>232</v>
      </c>
      <c r="B247" s="2">
        <f>LEN(Table2[[#This Row],[isin]])</f>
        <v>20</v>
      </c>
      <c r="D247" s="2" t="s">
        <v>599</v>
      </c>
      <c r="E247" s="2" t="e">
        <f>_xll.BDP(Table2[[#This Row],[isin]]&amp;" "&amp;Table2[[#This Row],[MktSec]],Table2[[#Headers],[short_name]])</f>
        <v>#N/A</v>
      </c>
      <c r="F247" s="3" t="e">
        <f t="array" ref="F247">_xll.BDP(Table2[[#This Row],[isin]]&amp;" "&amp;Table2[[#This Row],[MktSec]],Table2[[#Headers],[INDUSTRY_GROUP]])</f>
        <v>#N/A</v>
      </c>
      <c r="G247" s="3" t="e">
        <f>_xll.BDP(Table2[[#This Row],[isin]]&amp;" "&amp;Table2[[#This Row],[MktSec]],Table2[[#Headers],[callable]])</f>
        <v>#N/A</v>
      </c>
      <c r="H247" s="3" t="e">
        <f>_xll.BDP(Table2[[#This Row],[isin]]&amp;" "&amp;Table2[[#This Row],[MktSec]],Table2[[#Headers],[nxt_call_dt]])</f>
        <v>#N/A</v>
      </c>
      <c r="I247" s="3" t="e">
        <f>_xll.BDP(Table2[[#This Row],[isin]]&amp;" "&amp;Table2[[#This Row],[MktSec]],Table2[[#Headers],[final_maturity]])</f>
        <v>#N/A</v>
      </c>
    </row>
    <row r="248" spans="1:9" x14ac:dyDescent="0.25">
      <c r="A248" s="2" t="s">
        <v>233</v>
      </c>
      <c r="B248" s="2">
        <f>LEN(Table2[[#This Row],[isin]])</f>
        <v>20</v>
      </c>
      <c r="D248" s="2" t="s">
        <v>600</v>
      </c>
      <c r="E248" s="2" t="e">
        <f>_xll.BDP(Table2[[#This Row],[isin]]&amp;" "&amp;Table2[[#This Row],[MktSec]],Table2[[#Headers],[short_name]])</f>
        <v>#N/A</v>
      </c>
      <c r="F248" s="3" t="e">
        <f t="array" ref="F248">_xll.BDP(Table2[[#This Row],[isin]]&amp;" "&amp;Table2[[#This Row],[MktSec]],Table2[[#Headers],[INDUSTRY_GROUP]])</f>
        <v>#N/A</v>
      </c>
      <c r="G248" s="3" t="e">
        <f>_xll.BDP(Table2[[#This Row],[isin]]&amp;" "&amp;Table2[[#This Row],[MktSec]],Table2[[#Headers],[callable]])</f>
        <v>#N/A</v>
      </c>
      <c r="H248" s="3" t="e">
        <f>_xll.BDP(Table2[[#This Row],[isin]]&amp;" "&amp;Table2[[#This Row],[MktSec]],Table2[[#Headers],[nxt_call_dt]])</f>
        <v>#N/A</v>
      </c>
      <c r="I248" s="3" t="e">
        <f>_xll.BDP(Table2[[#This Row],[isin]]&amp;" "&amp;Table2[[#This Row],[MktSec]],Table2[[#Headers],[final_maturity]])</f>
        <v>#N/A</v>
      </c>
    </row>
    <row r="249" spans="1:9" x14ac:dyDescent="0.25">
      <c r="A249" s="2" t="s">
        <v>234</v>
      </c>
      <c r="B249" s="2">
        <f>LEN(Table2[[#This Row],[isin]])</f>
        <v>20</v>
      </c>
      <c r="D249" s="2" t="s">
        <v>601</v>
      </c>
      <c r="E249" s="2" t="e">
        <f>_xll.BDP(Table2[[#This Row],[isin]]&amp;" "&amp;Table2[[#This Row],[MktSec]],Table2[[#Headers],[short_name]])</f>
        <v>#N/A</v>
      </c>
      <c r="F249" s="3" t="e">
        <f t="array" ref="F249">_xll.BDP(Table2[[#This Row],[isin]]&amp;" "&amp;Table2[[#This Row],[MktSec]],Table2[[#Headers],[INDUSTRY_GROUP]])</f>
        <v>#N/A</v>
      </c>
      <c r="G249" s="3" t="e">
        <f>_xll.BDP(Table2[[#This Row],[isin]]&amp;" "&amp;Table2[[#This Row],[MktSec]],Table2[[#Headers],[callable]])</f>
        <v>#N/A</v>
      </c>
      <c r="H249" s="3" t="e">
        <f>_xll.BDP(Table2[[#This Row],[isin]]&amp;" "&amp;Table2[[#This Row],[MktSec]],Table2[[#Headers],[nxt_call_dt]])</f>
        <v>#N/A</v>
      </c>
      <c r="I249" s="3" t="e">
        <f>_xll.BDP(Table2[[#This Row],[isin]]&amp;" "&amp;Table2[[#This Row],[MktSec]],Table2[[#Headers],[final_maturity]])</f>
        <v>#N/A</v>
      </c>
    </row>
    <row r="250" spans="1:9" x14ac:dyDescent="0.25">
      <c r="A250" s="2" t="s">
        <v>235</v>
      </c>
      <c r="B250" s="2">
        <f>LEN(Table2[[#This Row],[isin]])</f>
        <v>20</v>
      </c>
      <c r="D250" s="2" t="s">
        <v>601</v>
      </c>
      <c r="E250" s="2" t="e">
        <f>_xll.BDP(Table2[[#This Row],[isin]]&amp;" "&amp;Table2[[#This Row],[MktSec]],Table2[[#Headers],[short_name]])</f>
        <v>#N/A</v>
      </c>
      <c r="F250" s="3" t="e">
        <f t="array" ref="F250">_xll.BDP(Table2[[#This Row],[isin]]&amp;" "&amp;Table2[[#This Row],[MktSec]],Table2[[#Headers],[INDUSTRY_GROUP]])</f>
        <v>#N/A</v>
      </c>
      <c r="G250" s="3" t="e">
        <f>_xll.BDP(Table2[[#This Row],[isin]]&amp;" "&amp;Table2[[#This Row],[MktSec]],Table2[[#Headers],[callable]])</f>
        <v>#N/A</v>
      </c>
      <c r="H250" s="3" t="e">
        <f>_xll.BDP(Table2[[#This Row],[isin]]&amp;" "&amp;Table2[[#This Row],[MktSec]],Table2[[#Headers],[nxt_call_dt]])</f>
        <v>#N/A</v>
      </c>
      <c r="I250" s="3" t="e">
        <f>_xll.BDP(Table2[[#This Row],[isin]]&amp;" "&amp;Table2[[#This Row],[MktSec]],Table2[[#Headers],[final_maturity]])</f>
        <v>#N/A</v>
      </c>
    </row>
    <row r="251" spans="1:9" x14ac:dyDescent="0.25">
      <c r="A251" s="2" t="s">
        <v>236</v>
      </c>
      <c r="B251" s="2">
        <f>LEN(Table2[[#This Row],[isin]])</f>
        <v>20</v>
      </c>
      <c r="D251" s="2" t="s">
        <v>601</v>
      </c>
      <c r="E251" s="2" t="e">
        <f>_xll.BDP(Table2[[#This Row],[isin]]&amp;" "&amp;Table2[[#This Row],[MktSec]],Table2[[#Headers],[short_name]])</f>
        <v>#N/A</v>
      </c>
      <c r="F251" s="3" t="e">
        <f t="array" ref="F251">_xll.BDP(Table2[[#This Row],[isin]]&amp;" "&amp;Table2[[#This Row],[MktSec]],Table2[[#Headers],[INDUSTRY_GROUP]])</f>
        <v>#N/A</v>
      </c>
      <c r="G251" s="3" t="e">
        <f>_xll.BDP(Table2[[#This Row],[isin]]&amp;" "&amp;Table2[[#This Row],[MktSec]],Table2[[#Headers],[callable]])</f>
        <v>#N/A</v>
      </c>
      <c r="H251" s="3" t="e">
        <f>_xll.BDP(Table2[[#This Row],[isin]]&amp;" "&amp;Table2[[#This Row],[MktSec]],Table2[[#Headers],[nxt_call_dt]])</f>
        <v>#N/A</v>
      </c>
      <c r="I251" s="3" t="e">
        <f>_xll.BDP(Table2[[#This Row],[isin]]&amp;" "&amp;Table2[[#This Row],[MktSec]],Table2[[#Headers],[final_maturity]])</f>
        <v>#N/A</v>
      </c>
    </row>
    <row r="252" spans="1:9" x14ac:dyDescent="0.25">
      <c r="A252" s="2" t="s">
        <v>237</v>
      </c>
      <c r="B252" s="2">
        <f>LEN(Table2[[#This Row],[isin]])</f>
        <v>20</v>
      </c>
      <c r="D252" s="2" t="s">
        <v>602</v>
      </c>
      <c r="E252" s="2" t="e">
        <f>_xll.BDP(Table2[[#This Row],[isin]]&amp;" "&amp;Table2[[#This Row],[MktSec]],Table2[[#Headers],[short_name]])</f>
        <v>#N/A</v>
      </c>
      <c r="F252" s="3" t="e">
        <f t="array" ref="F252">_xll.BDP(Table2[[#This Row],[isin]]&amp;" "&amp;Table2[[#This Row],[MktSec]],Table2[[#Headers],[INDUSTRY_GROUP]])</f>
        <v>#N/A</v>
      </c>
      <c r="G252" s="3" t="e">
        <f>_xll.BDP(Table2[[#This Row],[isin]]&amp;" "&amp;Table2[[#This Row],[MktSec]],Table2[[#Headers],[callable]])</f>
        <v>#N/A</v>
      </c>
      <c r="H252" s="3" t="e">
        <f>_xll.BDP(Table2[[#This Row],[isin]]&amp;" "&amp;Table2[[#This Row],[MktSec]],Table2[[#Headers],[nxt_call_dt]])</f>
        <v>#N/A</v>
      </c>
      <c r="I252" s="3" t="e">
        <f>_xll.BDP(Table2[[#This Row],[isin]]&amp;" "&amp;Table2[[#This Row],[MktSec]],Table2[[#Headers],[final_maturity]])</f>
        <v>#N/A</v>
      </c>
    </row>
    <row r="253" spans="1:9" x14ac:dyDescent="0.25">
      <c r="A253" s="2" t="s">
        <v>238</v>
      </c>
      <c r="B253" s="2">
        <f>LEN(Table2[[#This Row],[isin]])</f>
        <v>20</v>
      </c>
      <c r="D253" s="2" t="s">
        <v>603</v>
      </c>
      <c r="E253" s="2" t="e">
        <f>_xll.BDP(Table2[[#This Row],[isin]]&amp;" "&amp;Table2[[#This Row],[MktSec]],Table2[[#Headers],[short_name]])</f>
        <v>#N/A</v>
      </c>
      <c r="F253" s="3" t="e">
        <f t="array" ref="F253">_xll.BDP(Table2[[#This Row],[isin]]&amp;" "&amp;Table2[[#This Row],[MktSec]],Table2[[#Headers],[INDUSTRY_GROUP]])</f>
        <v>#N/A</v>
      </c>
      <c r="G253" s="3" t="e">
        <f>_xll.BDP(Table2[[#This Row],[isin]]&amp;" "&amp;Table2[[#This Row],[MktSec]],Table2[[#Headers],[callable]])</f>
        <v>#N/A</v>
      </c>
      <c r="H253" s="3" t="e">
        <f>_xll.BDP(Table2[[#This Row],[isin]]&amp;" "&amp;Table2[[#This Row],[MktSec]],Table2[[#Headers],[nxt_call_dt]])</f>
        <v>#N/A</v>
      </c>
      <c r="I253" s="3" t="e">
        <f>_xll.BDP(Table2[[#This Row],[isin]]&amp;" "&amp;Table2[[#This Row],[MktSec]],Table2[[#Headers],[final_maturity]])</f>
        <v>#N/A</v>
      </c>
    </row>
    <row r="254" spans="1:9" x14ac:dyDescent="0.25">
      <c r="A254" s="2" t="s">
        <v>239</v>
      </c>
      <c r="B254" s="2">
        <f>LEN(Table2[[#This Row],[isin]])</f>
        <v>20</v>
      </c>
      <c r="D254" s="2" t="s">
        <v>604</v>
      </c>
      <c r="E254" s="2" t="e">
        <f>_xll.BDP(Table2[[#This Row],[isin]]&amp;" "&amp;Table2[[#This Row],[MktSec]],Table2[[#Headers],[short_name]])</f>
        <v>#N/A</v>
      </c>
      <c r="F254" s="3" t="e">
        <f t="array" ref="F254">_xll.BDP(Table2[[#This Row],[isin]]&amp;" "&amp;Table2[[#This Row],[MktSec]],Table2[[#Headers],[INDUSTRY_GROUP]])</f>
        <v>#N/A</v>
      </c>
      <c r="G254" s="3" t="e">
        <f>_xll.BDP(Table2[[#This Row],[isin]]&amp;" "&amp;Table2[[#This Row],[MktSec]],Table2[[#Headers],[callable]])</f>
        <v>#N/A</v>
      </c>
      <c r="H254" s="3" t="e">
        <f>_xll.BDP(Table2[[#This Row],[isin]]&amp;" "&amp;Table2[[#This Row],[MktSec]],Table2[[#Headers],[nxt_call_dt]])</f>
        <v>#N/A</v>
      </c>
      <c r="I254" s="3" t="e">
        <f>_xll.BDP(Table2[[#This Row],[isin]]&amp;" "&amp;Table2[[#This Row],[MktSec]],Table2[[#Headers],[final_maturity]])</f>
        <v>#N/A</v>
      </c>
    </row>
    <row r="255" spans="1:9" x14ac:dyDescent="0.25">
      <c r="A255" s="2" t="s">
        <v>240</v>
      </c>
      <c r="B255" s="2">
        <f>LEN(Table2[[#This Row],[isin]])</f>
        <v>20</v>
      </c>
      <c r="D255" s="2" t="s">
        <v>605</v>
      </c>
      <c r="E255" s="2" t="e">
        <f>_xll.BDP(Table2[[#This Row],[isin]]&amp;" "&amp;Table2[[#This Row],[MktSec]],Table2[[#Headers],[short_name]])</f>
        <v>#N/A</v>
      </c>
      <c r="F255" s="3" t="e">
        <f t="array" ref="F255">_xll.BDP(Table2[[#This Row],[isin]]&amp;" "&amp;Table2[[#This Row],[MktSec]],Table2[[#Headers],[INDUSTRY_GROUP]])</f>
        <v>#N/A</v>
      </c>
      <c r="G255" s="3" t="e">
        <f>_xll.BDP(Table2[[#This Row],[isin]]&amp;" "&amp;Table2[[#This Row],[MktSec]],Table2[[#Headers],[callable]])</f>
        <v>#N/A</v>
      </c>
      <c r="H255" s="3" t="e">
        <f>_xll.BDP(Table2[[#This Row],[isin]]&amp;" "&amp;Table2[[#This Row],[MktSec]],Table2[[#Headers],[nxt_call_dt]])</f>
        <v>#N/A</v>
      </c>
      <c r="I255" s="3" t="e">
        <f>_xll.BDP(Table2[[#This Row],[isin]]&amp;" "&amp;Table2[[#This Row],[MktSec]],Table2[[#Headers],[final_maturity]])</f>
        <v>#N/A</v>
      </c>
    </row>
    <row r="256" spans="1:9" x14ac:dyDescent="0.25">
      <c r="A256" s="2" t="s">
        <v>241</v>
      </c>
      <c r="B256" s="2">
        <f>LEN(Table2[[#This Row],[isin]])</f>
        <v>20</v>
      </c>
      <c r="D256" s="2" t="s">
        <v>606</v>
      </c>
      <c r="E256" s="2" t="e">
        <f>_xll.BDP(Table2[[#This Row],[isin]]&amp;" "&amp;Table2[[#This Row],[MktSec]],Table2[[#Headers],[short_name]])</f>
        <v>#N/A</v>
      </c>
      <c r="F256" s="3" t="e">
        <f t="array" ref="F256">_xll.BDP(Table2[[#This Row],[isin]]&amp;" "&amp;Table2[[#This Row],[MktSec]],Table2[[#Headers],[INDUSTRY_GROUP]])</f>
        <v>#N/A</v>
      </c>
      <c r="G256" s="3" t="e">
        <f>_xll.BDP(Table2[[#This Row],[isin]]&amp;" "&amp;Table2[[#This Row],[MktSec]],Table2[[#Headers],[callable]])</f>
        <v>#N/A</v>
      </c>
      <c r="H256" s="3" t="e">
        <f>_xll.BDP(Table2[[#This Row],[isin]]&amp;" "&amp;Table2[[#This Row],[MktSec]],Table2[[#Headers],[nxt_call_dt]])</f>
        <v>#N/A</v>
      </c>
      <c r="I256" s="3" t="e">
        <f>_xll.BDP(Table2[[#This Row],[isin]]&amp;" "&amp;Table2[[#This Row],[MktSec]],Table2[[#Headers],[final_maturity]])</f>
        <v>#N/A</v>
      </c>
    </row>
    <row r="257" spans="1:9" x14ac:dyDescent="0.25">
      <c r="A257" s="2" t="s">
        <v>242</v>
      </c>
      <c r="B257" s="2">
        <f>LEN(Table2[[#This Row],[isin]])</f>
        <v>20</v>
      </c>
      <c r="D257" s="2" t="s">
        <v>607</v>
      </c>
      <c r="E257" s="2" t="e">
        <f>_xll.BDP(Table2[[#This Row],[isin]]&amp;" "&amp;Table2[[#This Row],[MktSec]],Table2[[#Headers],[short_name]])</f>
        <v>#N/A</v>
      </c>
      <c r="F257" s="3" t="e">
        <f t="array" ref="F257">_xll.BDP(Table2[[#This Row],[isin]]&amp;" "&amp;Table2[[#This Row],[MktSec]],Table2[[#Headers],[INDUSTRY_GROUP]])</f>
        <v>#N/A</v>
      </c>
      <c r="G257" s="3" t="e">
        <f>_xll.BDP(Table2[[#This Row],[isin]]&amp;" "&amp;Table2[[#This Row],[MktSec]],Table2[[#Headers],[callable]])</f>
        <v>#N/A</v>
      </c>
      <c r="H257" s="3" t="e">
        <f>_xll.BDP(Table2[[#This Row],[isin]]&amp;" "&amp;Table2[[#This Row],[MktSec]],Table2[[#Headers],[nxt_call_dt]])</f>
        <v>#N/A</v>
      </c>
      <c r="I257" s="3" t="e">
        <f>_xll.BDP(Table2[[#This Row],[isin]]&amp;" "&amp;Table2[[#This Row],[MktSec]],Table2[[#Headers],[final_maturity]])</f>
        <v>#N/A</v>
      </c>
    </row>
    <row r="258" spans="1:9" x14ac:dyDescent="0.25">
      <c r="A258" s="2" t="s">
        <v>243</v>
      </c>
      <c r="B258" s="2">
        <f>LEN(Table2[[#This Row],[isin]])</f>
        <v>20</v>
      </c>
      <c r="D258" s="2" t="s">
        <v>608</v>
      </c>
      <c r="E258" s="2" t="e">
        <f>_xll.BDP(Table2[[#This Row],[isin]]&amp;" "&amp;Table2[[#This Row],[MktSec]],Table2[[#Headers],[short_name]])</f>
        <v>#N/A</v>
      </c>
      <c r="F258" s="3" t="e">
        <f t="array" ref="F258">_xll.BDP(Table2[[#This Row],[isin]]&amp;" "&amp;Table2[[#This Row],[MktSec]],Table2[[#Headers],[INDUSTRY_GROUP]])</f>
        <v>#N/A</v>
      </c>
      <c r="G258" s="3" t="e">
        <f>_xll.BDP(Table2[[#This Row],[isin]]&amp;" "&amp;Table2[[#This Row],[MktSec]],Table2[[#Headers],[callable]])</f>
        <v>#N/A</v>
      </c>
      <c r="H258" s="3" t="e">
        <f>_xll.BDP(Table2[[#This Row],[isin]]&amp;" "&amp;Table2[[#This Row],[MktSec]],Table2[[#Headers],[nxt_call_dt]])</f>
        <v>#N/A</v>
      </c>
      <c r="I258" s="3" t="e">
        <f>_xll.BDP(Table2[[#This Row],[isin]]&amp;" "&amp;Table2[[#This Row],[MktSec]],Table2[[#Headers],[final_maturity]])</f>
        <v>#N/A</v>
      </c>
    </row>
    <row r="259" spans="1:9" x14ac:dyDescent="0.25">
      <c r="A259" s="2" t="s">
        <v>244</v>
      </c>
      <c r="B259" s="2">
        <f>LEN(Table2[[#This Row],[isin]])</f>
        <v>20</v>
      </c>
      <c r="D259" s="2" t="s">
        <v>609</v>
      </c>
      <c r="E259" s="2" t="e">
        <f>_xll.BDP(Table2[[#This Row],[isin]]&amp;" "&amp;Table2[[#This Row],[MktSec]],Table2[[#Headers],[short_name]])</f>
        <v>#N/A</v>
      </c>
      <c r="F259" s="3" t="e">
        <f t="array" ref="F259">_xll.BDP(Table2[[#This Row],[isin]]&amp;" "&amp;Table2[[#This Row],[MktSec]],Table2[[#Headers],[INDUSTRY_GROUP]])</f>
        <v>#N/A</v>
      </c>
      <c r="G259" s="3" t="e">
        <f>_xll.BDP(Table2[[#This Row],[isin]]&amp;" "&amp;Table2[[#This Row],[MktSec]],Table2[[#Headers],[callable]])</f>
        <v>#N/A</v>
      </c>
      <c r="H259" s="3" t="e">
        <f>_xll.BDP(Table2[[#This Row],[isin]]&amp;" "&amp;Table2[[#This Row],[MktSec]],Table2[[#Headers],[nxt_call_dt]])</f>
        <v>#N/A</v>
      </c>
      <c r="I259" s="3" t="e">
        <f>_xll.BDP(Table2[[#This Row],[isin]]&amp;" "&amp;Table2[[#This Row],[MktSec]],Table2[[#Headers],[final_maturity]])</f>
        <v>#N/A</v>
      </c>
    </row>
    <row r="260" spans="1:9" x14ac:dyDescent="0.25">
      <c r="A260" s="2" t="s">
        <v>245</v>
      </c>
      <c r="B260" s="2">
        <f>LEN(Table2[[#This Row],[isin]])</f>
        <v>20</v>
      </c>
      <c r="D260" s="2" t="s">
        <v>610</v>
      </c>
      <c r="E260" s="2" t="e">
        <f>_xll.BDP(Table2[[#This Row],[isin]]&amp;" "&amp;Table2[[#This Row],[MktSec]],Table2[[#Headers],[short_name]])</f>
        <v>#N/A</v>
      </c>
      <c r="F260" s="3" t="e">
        <f t="array" ref="F260">_xll.BDP(Table2[[#This Row],[isin]]&amp;" "&amp;Table2[[#This Row],[MktSec]],Table2[[#Headers],[INDUSTRY_GROUP]])</f>
        <v>#N/A</v>
      </c>
      <c r="G260" s="3" t="e">
        <f>_xll.BDP(Table2[[#This Row],[isin]]&amp;" "&amp;Table2[[#This Row],[MktSec]],Table2[[#Headers],[callable]])</f>
        <v>#N/A</v>
      </c>
      <c r="H260" s="3" t="e">
        <f>_xll.BDP(Table2[[#This Row],[isin]]&amp;" "&amp;Table2[[#This Row],[MktSec]],Table2[[#Headers],[nxt_call_dt]])</f>
        <v>#N/A</v>
      </c>
      <c r="I260" s="3" t="e">
        <f>_xll.BDP(Table2[[#This Row],[isin]]&amp;" "&amp;Table2[[#This Row],[MktSec]],Table2[[#Headers],[final_maturity]])</f>
        <v>#N/A</v>
      </c>
    </row>
    <row r="261" spans="1:9" x14ac:dyDescent="0.25">
      <c r="A261" s="2" t="s">
        <v>246</v>
      </c>
      <c r="B261" s="2">
        <f>LEN(Table2[[#This Row],[isin]])</f>
        <v>20</v>
      </c>
      <c r="D261" s="2" t="s">
        <v>611</v>
      </c>
      <c r="E261" s="2" t="e">
        <f>_xll.BDP(Table2[[#This Row],[isin]]&amp;" "&amp;Table2[[#This Row],[MktSec]],Table2[[#Headers],[short_name]])</f>
        <v>#N/A</v>
      </c>
      <c r="F261" s="3" t="e">
        <f t="array" ref="F261">_xll.BDP(Table2[[#This Row],[isin]]&amp;" "&amp;Table2[[#This Row],[MktSec]],Table2[[#Headers],[INDUSTRY_GROUP]])</f>
        <v>#N/A</v>
      </c>
      <c r="G261" s="3" t="e">
        <f>_xll.BDP(Table2[[#This Row],[isin]]&amp;" "&amp;Table2[[#This Row],[MktSec]],Table2[[#Headers],[callable]])</f>
        <v>#N/A</v>
      </c>
      <c r="H261" s="3" t="e">
        <f>_xll.BDP(Table2[[#This Row],[isin]]&amp;" "&amp;Table2[[#This Row],[MktSec]],Table2[[#Headers],[nxt_call_dt]])</f>
        <v>#N/A</v>
      </c>
      <c r="I261" s="3" t="e">
        <f>_xll.BDP(Table2[[#This Row],[isin]]&amp;" "&amp;Table2[[#This Row],[MktSec]],Table2[[#Headers],[final_maturity]])</f>
        <v>#N/A</v>
      </c>
    </row>
    <row r="262" spans="1:9" x14ac:dyDescent="0.25">
      <c r="A262" s="2" t="s">
        <v>247</v>
      </c>
      <c r="B262" s="2">
        <f>LEN(Table2[[#This Row],[isin]])</f>
        <v>20</v>
      </c>
      <c r="D262" s="2" t="s">
        <v>612</v>
      </c>
      <c r="E262" s="2" t="e">
        <f>_xll.BDP(Table2[[#This Row],[isin]]&amp;" "&amp;Table2[[#This Row],[MktSec]],Table2[[#Headers],[short_name]])</f>
        <v>#N/A</v>
      </c>
      <c r="F262" s="3" t="e">
        <f t="array" ref="F262">_xll.BDP(Table2[[#This Row],[isin]]&amp;" "&amp;Table2[[#This Row],[MktSec]],Table2[[#Headers],[INDUSTRY_GROUP]])</f>
        <v>#N/A</v>
      </c>
      <c r="G262" s="3" t="e">
        <f>_xll.BDP(Table2[[#This Row],[isin]]&amp;" "&amp;Table2[[#This Row],[MktSec]],Table2[[#Headers],[callable]])</f>
        <v>#N/A</v>
      </c>
      <c r="H262" s="3" t="e">
        <f>_xll.BDP(Table2[[#This Row],[isin]]&amp;" "&amp;Table2[[#This Row],[MktSec]],Table2[[#Headers],[nxt_call_dt]])</f>
        <v>#N/A</v>
      </c>
      <c r="I262" s="3" t="e">
        <f>_xll.BDP(Table2[[#This Row],[isin]]&amp;" "&amp;Table2[[#This Row],[MktSec]],Table2[[#Headers],[final_maturity]])</f>
        <v>#N/A</v>
      </c>
    </row>
    <row r="263" spans="1:9" x14ac:dyDescent="0.25">
      <c r="A263" s="2" t="s">
        <v>248</v>
      </c>
      <c r="B263" s="2">
        <f>LEN(Table2[[#This Row],[isin]])</f>
        <v>20</v>
      </c>
      <c r="D263" s="2" t="s">
        <v>613</v>
      </c>
      <c r="E263" s="2" t="e">
        <f>_xll.BDP(Table2[[#This Row],[isin]]&amp;" "&amp;Table2[[#This Row],[MktSec]],Table2[[#Headers],[short_name]])</f>
        <v>#N/A</v>
      </c>
      <c r="F263" s="3" t="e">
        <f t="array" ref="F263">_xll.BDP(Table2[[#This Row],[isin]]&amp;" "&amp;Table2[[#This Row],[MktSec]],Table2[[#Headers],[INDUSTRY_GROUP]])</f>
        <v>#N/A</v>
      </c>
      <c r="G263" s="3" t="e">
        <f>_xll.BDP(Table2[[#This Row],[isin]]&amp;" "&amp;Table2[[#This Row],[MktSec]],Table2[[#Headers],[callable]])</f>
        <v>#N/A</v>
      </c>
      <c r="H263" s="3" t="e">
        <f>_xll.BDP(Table2[[#This Row],[isin]]&amp;" "&amp;Table2[[#This Row],[MktSec]],Table2[[#Headers],[nxt_call_dt]])</f>
        <v>#N/A</v>
      </c>
      <c r="I263" s="3" t="e">
        <f>_xll.BDP(Table2[[#This Row],[isin]]&amp;" "&amp;Table2[[#This Row],[MktSec]],Table2[[#Headers],[final_maturity]])</f>
        <v>#N/A</v>
      </c>
    </row>
    <row r="264" spans="1:9" x14ac:dyDescent="0.25">
      <c r="A264" s="2" t="s">
        <v>249</v>
      </c>
      <c r="B264" s="2">
        <f>LEN(Table2[[#This Row],[isin]])</f>
        <v>20</v>
      </c>
      <c r="D264" s="2" t="s">
        <v>614</v>
      </c>
      <c r="E264" s="2" t="e">
        <f>_xll.BDP(Table2[[#This Row],[isin]]&amp;" "&amp;Table2[[#This Row],[MktSec]],Table2[[#Headers],[short_name]])</f>
        <v>#N/A</v>
      </c>
      <c r="F264" s="3" t="e">
        <f t="array" ref="F264">_xll.BDP(Table2[[#This Row],[isin]]&amp;" "&amp;Table2[[#This Row],[MktSec]],Table2[[#Headers],[INDUSTRY_GROUP]])</f>
        <v>#N/A</v>
      </c>
      <c r="G264" s="3" t="e">
        <f>_xll.BDP(Table2[[#This Row],[isin]]&amp;" "&amp;Table2[[#This Row],[MktSec]],Table2[[#Headers],[callable]])</f>
        <v>#N/A</v>
      </c>
      <c r="H264" s="3" t="e">
        <f>_xll.BDP(Table2[[#This Row],[isin]]&amp;" "&amp;Table2[[#This Row],[MktSec]],Table2[[#Headers],[nxt_call_dt]])</f>
        <v>#N/A</v>
      </c>
      <c r="I264" s="3" t="e">
        <f>_xll.BDP(Table2[[#This Row],[isin]]&amp;" "&amp;Table2[[#This Row],[MktSec]],Table2[[#Headers],[final_maturity]])</f>
        <v>#N/A</v>
      </c>
    </row>
    <row r="265" spans="1:9" x14ac:dyDescent="0.25">
      <c r="A265" s="2" t="s">
        <v>250</v>
      </c>
      <c r="B265" s="2">
        <f>LEN(Table2[[#This Row],[isin]])</f>
        <v>20</v>
      </c>
      <c r="D265" s="2" t="s">
        <v>615</v>
      </c>
      <c r="E265" s="2" t="e">
        <f>_xll.BDP(Table2[[#This Row],[isin]]&amp;" "&amp;Table2[[#This Row],[MktSec]],Table2[[#Headers],[short_name]])</f>
        <v>#N/A</v>
      </c>
      <c r="F265" s="3" t="e">
        <f t="array" ref="F265">_xll.BDP(Table2[[#This Row],[isin]]&amp;" "&amp;Table2[[#This Row],[MktSec]],Table2[[#Headers],[INDUSTRY_GROUP]])</f>
        <v>#N/A</v>
      </c>
      <c r="G265" s="3" t="e">
        <f>_xll.BDP(Table2[[#This Row],[isin]]&amp;" "&amp;Table2[[#This Row],[MktSec]],Table2[[#Headers],[callable]])</f>
        <v>#N/A</v>
      </c>
      <c r="H265" s="3" t="e">
        <f>_xll.BDP(Table2[[#This Row],[isin]]&amp;" "&amp;Table2[[#This Row],[MktSec]],Table2[[#Headers],[nxt_call_dt]])</f>
        <v>#N/A</v>
      </c>
      <c r="I265" s="3" t="e">
        <f>_xll.BDP(Table2[[#This Row],[isin]]&amp;" "&amp;Table2[[#This Row],[MktSec]],Table2[[#Headers],[final_maturity]])</f>
        <v>#N/A</v>
      </c>
    </row>
    <row r="266" spans="1:9" x14ac:dyDescent="0.25">
      <c r="A266" s="2" t="s">
        <v>251</v>
      </c>
      <c r="B266" s="2">
        <f>LEN(Table2[[#This Row],[isin]])</f>
        <v>20</v>
      </c>
      <c r="D266" s="2" t="s">
        <v>616</v>
      </c>
      <c r="E266" s="2" t="e">
        <f>_xll.BDP(Table2[[#This Row],[isin]]&amp;" "&amp;Table2[[#This Row],[MktSec]],Table2[[#Headers],[short_name]])</f>
        <v>#N/A</v>
      </c>
      <c r="F266" s="3" t="e">
        <f t="array" ref="F266">_xll.BDP(Table2[[#This Row],[isin]]&amp;" "&amp;Table2[[#This Row],[MktSec]],Table2[[#Headers],[INDUSTRY_GROUP]])</f>
        <v>#N/A</v>
      </c>
      <c r="G266" s="3" t="e">
        <f>_xll.BDP(Table2[[#This Row],[isin]]&amp;" "&amp;Table2[[#This Row],[MktSec]],Table2[[#Headers],[callable]])</f>
        <v>#N/A</v>
      </c>
      <c r="H266" s="3" t="e">
        <f>_xll.BDP(Table2[[#This Row],[isin]]&amp;" "&amp;Table2[[#This Row],[MktSec]],Table2[[#Headers],[nxt_call_dt]])</f>
        <v>#N/A</v>
      </c>
      <c r="I266" s="3" t="e">
        <f>_xll.BDP(Table2[[#This Row],[isin]]&amp;" "&amp;Table2[[#This Row],[MktSec]],Table2[[#Headers],[final_maturity]])</f>
        <v>#N/A</v>
      </c>
    </row>
    <row r="267" spans="1:9" x14ac:dyDescent="0.25">
      <c r="A267" s="2" t="s">
        <v>252</v>
      </c>
      <c r="B267" s="2">
        <f>LEN(Table2[[#This Row],[isin]])</f>
        <v>20</v>
      </c>
      <c r="D267" s="2" t="s">
        <v>617</v>
      </c>
      <c r="E267" s="2" t="e">
        <f>_xll.BDP(Table2[[#This Row],[isin]]&amp;" "&amp;Table2[[#This Row],[MktSec]],Table2[[#Headers],[short_name]])</f>
        <v>#N/A</v>
      </c>
      <c r="F267" s="3" t="e">
        <f t="array" ref="F267">_xll.BDP(Table2[[#This Row],[isin]]&amp;" "&amp;Table2[[#This Row],[MktSec]],Table2[[#Headers],[INDUSTRY_GROUP]])</f>
        <v>#N/A</v>
      </c>
      <c r="G267" s="3" t="e">
        <f>_xll.BDP(Table2[[#This Row],[isin]]&amp;" "&amp;Table2[[#This Row],[MktSec]],Table2[[#Headers],[callable]])</f>
        <v>#N/A</v>
      </c>
      <c r="H267" s="3" t="e">
        <f>_xll.BDP(Table2[[#This Row],[isin]]&amp;" "&amp;Table2[[#This Row],[MktSec]],Table2[[#Headers],[nxt_call_dt]])</f>
        <v>#N/A</v>
      </c>
      <c r="I267" s="3" t="e">
        <f>_xll.BDP(Table2[[#This Row],[isin]]&amp;" "&amp;Table2[[#This Row],[MktSec]],Table2[[#Headers],[final_maturity]])</f>
        <v>#N/A</v>
      </c>
    </row>
    <row r="268" spans="1:9" x14ac:dyDescent="0.25">
      <c r="A268" s="2" t="s">
        <v>253</v>
      </c>
      <c r="B268" s="2">
        <f>LEN(Table2[[#This Row],[isin]])</f>
        <v>20</v>
      </c>
      <c r="D268" s="2" t="s">
        <v>618</v>
      </c>
      <c r="E268" s="2" t="e">
        <f>_xll.BDP(Table2[[#This Row],[isin]]&amp;" "&amp;Table2[[#This Row],[MktSec]],Table2[[#Headers],[short_name]])</f>
        <v>#N/A</v>
      </c>
      <c r="F268" s="3" t="e">
        <f t="array" ref="F268">_xll.BDP(Table2[[#This Row],[isin]]&amp;" "&amp;Table2[[#This Row],[MktSec]],Table2[[#Headers],[INDUSTRY_GROUP]])</f>
        <v>#N/A</v>
      </c>
      <c r="G268" s="3" t="e">
        <f>_xll.BDP(Table2[[#This Row],[isin]]&amp;" "&amp;Table2[[#This Row],[MktSec]],Table2[[#Headers],[callable]])</f>
        <v>#N/A</v>
      </c>
      <c r="H268" s="3" t="e">
        <f>_xll.BDP(Table2[[#This Row],[isin]]&amp;" "&amp;Table2[[#This Row],[MktSec]],Table2[[#Headers],[nxt_call_dt]])</f>
        <v>#N/A</v>
      </c>
      <c r="I268" s="3" t="e">
        <f>_xll.BDP(Table2[[#This Row],[isin]]&amp;" "&amp;Table2[[#This Row],[MktSec]],Table2[[#Headers],[final_maturity]])</f>
        <v>#N/A</v>
      </c>
    </row>
    <row r="269" spans="1:9" x14ac:dyDescent="0.25">
      <c r="A269" s="2" t="s">
        <v>254</v>
      </c>
      <c r="B269" s="2">
        <f>LEN(Table2[[#This Row],[isin]])</f>
        <v>20</v>
      </c>
      <c r="D269" s="2" t="s">
        <v>619</v>
      </c>
      <c r="E269" s="2" t="e">
        <f>_xll.BDP(Table2[[#This Row],[isin]]&amp;" "&amp;Table2[[#This Row],[MktSec]],Table2[[#Headers],[short_name]])</f>
        <v>#N/A</v>
      </c>
      <c r="F269" s="3" t="e">
        <f t="array" ref="F269">_xll.BDP(Table2[[#This Row],[isin]]&amp;" "&amp;Table2[[#This Row],[MktSec]],Table2[[#Headers],[INDUSTRY_GROUP]])</f>
        <v>#N/A</v>
      </c>
      <c r="G269" s="3" t="e">
        <f>_xll.BDP(Table2[[#This Row],[isin]]&amp;" "&amp;Table2[[#This Row],[MktSec]],Table2[[#Headers],[callable]])</f>
        <v>#N/A</v>
      </c>
      <c r="H269" s="3" t="e">
        <f>_xll.BDP(Table2[[#This Row],[isin]]&amp;" "&amp;Table2[[#This Row],[MktSec]],Table2[[#Headers],[nxt_call_dt]])</f>
        <v>#N/A</v>
      </c>
      <c r="I269" s="3" t="e">
        <f>_xll.BDP(Table2[[#This Row],[isin]]&amp;" "&amp;Table2[[#This Row],[MktSec]],Table2[[#Headers],[final_maturity]])</f>
        <v>#N/A</v>
      </c>
    </row>
    <row r="270" spans="1:9" x14ac:dyDescent="0.25">
      <c r="A270" s="2" t="s">
        <v>255</v>
      </c>
      <c r="B270" s="2">
        <f>LEN(Table2[[#This Row],[isin]])</f>
        <v>20</v>
      </c>
      <c r="D270" s="2" t="s">
        <v>620</v>
      </c>
      <c r="E270" s="2" t="e">
        <f>_xll.BDP(Table2[[#This Row],[isin]]&amp;" "&amp;Table2[[#This Row],[MktSec]],Table2[[#Headers],[short_name]])</f>
        <v>#N/A</v>
      </c>
      <c r="F270" s="3" t="e">
        <f t="array" ref="F270">_xll.BDP(Table2[[#This Row],[isin]]&amp;" "&amp;Table2[[#This Row],[MktSec]],Table2[[#Headers],[INDUSTRY_GROUP]])</f>
        <v>#N/A</v>
      </c>
      <c r="G270" s="3" t="e">
        <f>_xll.BDP(Table2[[#This Row],[isin]]&amp;" "&amp;Table2[[#This Row],[MktSec]],Table2[[#Headers],[callable]])</f>
        <v>#N/A</v>
      </c>
      <c r="H270" s="3" t="e">
        <f>_xll.BDP(Table2[[#This Row],[isin]]&amp;" "&amp;Table2[[#This Row],[MktSec]],Table2[[#Headers],[nxt_call_dt]])</f>
        <v>#N/A</v>
      </c>
      <c r="I270" s="3" t="e">
        <f>_xll.BDP(Table2[[#This Row],[isin]]&amp;" "&amp;Table2[[#This Row],[MktSec]],Table2[[#Headers],[final_maturity]])</f>
        <v>#N/A</v>
      </c>
    </row>
    <row r="271" spans="1:9" x14ac:dyDescent="0.25">
      <c r="A271" s="2" t="s">
        <v>256</v>
      </c>
      <c r="B271" s="2">
        <f>LEN(Table2[[#This Row],[isin]])</f>
        <v>20</v>
      </c>
      <c r="D271" s="2" t="s">
        <v>621</v>
      </c>
      <c r="E271" s="2" t="e">
        <f>_xll.BDP(Table2[[#This Row],[isin]]&amp;" "&amp;Table2[[#This Row],[MktSec]],Table2[[#Headers],[short_name]])</f>
        <v>#N/A</v>
      </c>
      <c r="F271" s="3" t="e">
        <f t="array" ref="F271">_xll.BDP(Table2[[#This Row],[isin]]&amp;" "&amp;Table2[[#This Row],[MktSec]],Table2[[#Headers],[INDUSTRY_GROUP]])</f>
        <v>#N/A</v>
      </c>
      <c r="G271" s="3" t="e">
        <f>_xll.BDP(Table2[[#This Row],[isin]]&amp;" "&amp;Table2[[#This Row],[MktSec]],Table2[[#Headers],[callable]])</f>
        <v>#N/A</v>
      </c>
      <c r="H271" s="3" t="e">
        <f>_xll.BDP(Table2[[#This Row],[isin]]&amp;" "&amp;Table2[[#This Row],[MktSec]],Table2[[#Headers],[nxt_call_dt]])</f>
        <v>#N/A</v>
      </c>
      <c r="I271" s="3" t="e">
        <f>_xll.BDP(Table2[[#This Row],[isin]]&amp;" "&amp;Table2[[#This Row],[MktSec]],Table2[[#Headers],[final_maturity]])</f>
        <v>#N/A</v>
      </c>
    </row>
    <row r="272" spans="1:9" x14ac:dyDescent="0.25">
      <c r="A272" s="2" t="s">
        <v>257</v>
      </c>
      <c r="B272" s="2">
        <f>LEN(Table2[[#This Row],[isin]])</f>
        <v>20</v>
      </c>
      <c r="D272" s="2" t="s">
        <v>622</v>
      </c>
      <c r="E272" s="2" t="e">
        <f>_xll.BDP(Table2[[#This Row],[isin]]&amp;" "&amp;Table2[[#This Row],[MktSec]],Table2[[#Headers],[short_name]])</f>
        <v>#N/A</v>
      </c>
      <c r="F272" s="3" t="e">
        <f t="array" ref="F272">_xll.BDP(Table2[[#This Row],[isin]]&amp;" "&amp;Table2[[#This Row],[MktSec]],Table2[[#Headers],[INDUSTRY_GROUP]])</f>
        <v>#N/A</v>
      </c>
      <c r="G272" s="3" t="e">
        <f>_xll.BDP(Table2[[#This Row],[isin]]&amp;" "&amp;Table2[[#This Row],[MktSec]],Table2[[#Headers],[callable]])</f>
        <v>#N/A</v>
      </c>
      <c r="H272" s="3" t="e">
        <f>_xll.BDP(Table2[[#This Row],[isin]]&amp;" "&amp;Table2[[#This Row],[MktSec]],Table2[[#Headers],[nxt_call_dt]])</f>
        <v>#N/A</v>
      </c>
      <c r="I272" s="3" t="e">
        <f>_xll.BDP(Table2[[#This Row],[isin]]&amp;" "&amp;Table2[[#This Row],[MktSec]],Table2[[#Headers],[final_maturity]])</f>
        <v>#N/A</v>
      </c>
    </row>
    <row r="273" spans="1:9" x14ac:dyDescent="0.25">
      <c r="A273" s="2" t="s">
        <v>258</v>
      </c>
      <c r="B273" s="2">
        <f>LEN(Table2[[#This Row],[isin]])</f>
        <v>20</v>
      </c>
      <c r="D273" s="2" t="s">
        <v>623</v>
      </c>
      <c r="E273" s="2" t="e">
        <f>_xll.BDP(Table2[[#This Row],[isin]]&amp;" "&amp;Table2[[#This Row],[MktSec]],Table2[[#Headers],[short_name]])</f>
        <v>#N/A</v>
      </c>
      <c r="F273" s="3" t="e">
        <f t="array" ref="F273">_xll.BDP(Table2[[#This Row],[isin]]&amp;" "&amp;Table2[[#This Row],[MktSec]],Table2[[#Headers],[INDUSTRY_GROUP]])</f>
        <v>#N/A</v>
      </c>
      <c r="G273" s="3" t="e">
        <f>_xll.BDP(Table2[[#This Row],[isin]]&amp;" "&amp;Table2[[#This Row],[MktSec]],Table2[[#Headers],[callable]])</f>
        <v>#N/A</v>
      </c>
      <c r="H273" s="3" t="e">
        <f>_xll.BDP(Table2[[#This Row],[isin]]&amp;" "&amp;Table2[[#This Row],[MktSec]],Table2[[#Headers],[nxt_call_dt]])</f>
        <v>#N/A</v>
      </c>
      <c r="I273" s="3" t="e">
        <f>_xll.BDP(Table2[[#This Row],[isin]]&amp;" "&amp;Table2[[#This Row],[MktSec]],Table2[[#Headers],[final_maturity]])</f>
        <v>#N/A</v>
      </c>
    </row>
    <row r="274" spans="1:9" x14ac:dyDescent="0.25">
      <c r="A274" s="2" t="s">
        <v>259</v>
      </c>
      <c r="B274" s="2">
        <f>LEN(Table2[[#This Row],[isin]])</f>
        <v>20</v>
      </c>
      <c r="D274" s="2" t="s">
        <v>624</v>
      </c>
      <c r="E274" s="2" t="e">
        <f>_xll.BDP(Table2[[#This Row],[isin]]&amp;" "&amp;Table2[[#This Row],[MktSec]],Table2[[#Headers],[short_name]])</f>
        <v>#N/A</v>
      </c>
      <c r="F274" s="3" t="e">
        <f t="array" ref="F274">_xll.BDP(Table2[[#This Row],[isin]]&amp;" "&amp;Table2[[#This Row],[MktSec]],Table2[[#Headers],[INDUSTRY_GROUP]])</f>
        <v>#N/A</v>
      </c>
      <c r="G274" s="3" t="e">
        <f>_xll.BDP(Table2[[#This Row],[isin]]&amp;" "&amp;Table2[[#This Row],[MktSec]],Table2[[#Headers],[callable]])</f>
        <v>#N/A</v>
      </c>
      <c r="H274" s="3" t="e">
        <f>_xll.BDP(Table2[[#This Row],[isin]]&amp;" "&amp;Table2[[#This Row],[MktSec]],Table2[[#Headers],[nxt_call_dt]])</f>
        <v>#N/A</v>
      </c>
      <c r="I274" s="3" t="e">
        <f>_xll.BDP(Table2[[#This Row],[isin]]&amp;" "&amp;Table2[[#This Row],[MktSec]],Table2[[#Headers],[final_maturity]])</f>
        <v>#N/A</v>
      </c>
    </row>
    <row r="275" spans="1:9" x14ac:dyDescent="0.25">
      <c r="A275" s="2" t="s">
        <v>260</v>
      </c>
      <c r="B275" s="2">
        <f>LEN(Table2[[#This Row],[isin]])</f>
        <v>20</v>
      </c>
      <c r="D275" s="2" t="s">
        <v>625</v>
      </c>
      <c r="E275" s="2" t="e">
        <f>_xll.BDP(Table2[[#This Row],[isin]]&amp;" "&amp;Table2[[#This Row],[MktSec]],Table2[[#Headers],[short_name]])</f>
        <v>#N/A</v>
      </c>
      <c r="F275" s="3" t="e">
        <f t="array" ref="F275">_xll.BDP(Table2[[#This Row],[isin]]&amp;" "&amp;Table2[[#This Row],[MktSec]],Table2[[#Headers],[INDUSTRY_GROUP]])</f>
        <v>#N/A</v>
      </c>
      <c r="G275" s="3" t="e">
        <f>_xll.BDP(Table2[[#This Row],[isin]]&amp;" "&amp;Table2[[#This Row],[MktSec]],Table2[[#Headers],[callable]])</f>
        <v>#N/A</v>
      </c>
      <c r="H275" s="3" t="e">
        <f>_xll.BDP(Table2[[#This Row],[isin]]&amp;" "&amp;Table2[[#This Row],[MktSec]],Table2[[#Headers],[nxt_call_dt]])</f>
        <v>#N/A</v>
      </c>
      <c r="I275" s="3" t="e">
        <f>_xll.BDP(Table2[[#This Row],[isin]]&amp;" "&amp;Table2[[#This Row],[MktSec]],Table2[[#Headers],[final_maturity]])</f>
        <v>#N/A</v>
      </c>
    </row>
    <row r="276" spans="1:9" x14ac:dyDescent="0.25">
      <c r="A276" s="2" t="s">
        <v>261</v>
      </c>
      <c r="B276" s="2">
        <f>LEN(Table2[[#This Row],[isin]])</f>
        <v>20</v>
      </c>
      <c r="D276" s="2" t="s">
        <v>626</v>
      </c>
      <c r="E276" s="2" t="e">
        <f>_xll.BDP(Table2[[#This Row],[isin]]&amp;" "&amp;Table2[[#This Row],[MktSec]],Table2[[#Headers],[short_name]])</f>
        <v>#N/A</v>
      </c>
      <c r="F276" s="3" t="e">
        <f t="array" ref="F276">_xll.BDP(Table2[[#This Row],[isin]]&amp;" "&amp;Table2[[#This Row],[MktSec]],Table2[[#Headers],[INDUSTRY_GROUP]])</f>
        <v>#N/A</v>
      </c>
      <c r="G276" s="3" t="e">
        <f>_xll.BDP(Table2[[#This Row],[isin]]&amp;" "&amp;Table2[[#This Row],[MktSec]],Table2[[#Headers],[callable]])</f>
        <v>#N/A</v>
      </c>
      <c r="H276" s="3" t="e">
        <f>_xll.BDP(Table2[[#This Row],[isin]]&amp;" "&amp;Table2[[#This Row],[MktSec]],Table2[[#Headers],[nxt_call_dt]])</f>
        <v>#N/A</v>
      </c>
      <c r="I276" s="3" t="e">
        <f>_xll.BDP(Table2[[#This Row],[isin]]&amp;" "&amp;Table2[[#This Row],[MktSec]],Table2[[#Headers],[final_maturity]])</f>
        <v>#N/A</v>
      </c>
    </row>
    <row r="277" spans="1:9" x14ac:dyDescent="0.25">
      <c r="A277" s="2" t="s">
        <v>262</v>
      </c>
      <c r="B277" s="2">
        <f>LEN(Table2[[#This Row],[isin]])</f>
        <v>20</v>
      </c>
      <c r="D277" s="2" t="s">
        <v>627</v>
      </c>
      <c r="E277" s="2" t="e">
        <f>_xll.BDP(Table2[[#This Row],[isin]]&amp;" "&amp;Table2[[#This Row],[MktSec]],Table2[[#Headers],[short_name]])</f>
        <v>#N/A</v>
      </c>
      <c r="F277" s="3" t="e">
        <f t="array" ref="F277">_xll.BDP(Table2[[#This Row],[isin]]&amp;" "&amp;Table2[[#This Row],[MktSec]],Table2[[#Headers],[INDUSTRY_GROUP]])</f>
        <v>#N/A</v>
      </c>
      <c r="G277" s="3" t="e">
        <f>_xll.BDP(Table2[[#This Row],[isin]]&amp;" "&amp;Table2[[#This Row],[MktSec]],Table2[[#Headers],[callable]])</f>
        <v>#N/A</v>
      </c>
      <c r="H277" s="3" t="e">
        <f>_xll.BDP(Table2[[#This Row],[isin]]&amp;" "&amp;Table2[[#This Row],[MktSec]],Table2[[#Headers],[nxt_call_dt]])</f>
        <v>#N/A</v>
      </c>
      <c r="I277" s="3" t="e">
        <f>_xll.BDP(Table2[[#This Row],[isin]]&amp;" "&amp;Table2[[#This Row],[MktSec]],Table2[[#Headers],[final_maturity]])</f>
        <v>#N/A</v>
      </c>
    </row>
    <row r="278" spans="1:9" x14ac:dyDescent="0.25">
      <c r="A278" s="2" t="s">
        <v>263</v>
      </c>
      <c r="B278" s="2">
        <f>LEN(Table2[[#This Row],[isin]])</f>
        <v>20</v>
      </c>
      <c r="D278" s="2" t="s">
        <v>628</v>
      </c>
      <c r="E278" s="2" t="e">
        <f>_xll.BDP(Table2[[#This Row],[isin]]&amp;" "&amp;Table2[[#This Row],[MktSec]],Table2[[#Headers],[short_name]])</f>
        <v>#N/A</v>
      </c>
      <c r="F278" s="3" t="e">
        <f t="array" ref="F278">_xll.BDP(Table2[[#This Row],[isin]]&amp;" "&amp;Table2[[#This Row],[MktSec]],Table2[[#Headers],[INDUSTRY_GROUP]])</f>
        <v>#N/A</v>
      </c>
      <c r="G278" s="3" t="e">
        <f>_xll.BDP(Table2[[#This Row],[isin]]&amp;" "&amp;Table2[[#This Row],[MktSec]],Table2[[#Headers],[callable]])</f>
        <v>#N/A</v>
      </c>
      <c r="H278" s="3" t="e">
        <f>_xll.BDP(Table2[[#This Row],[isin]]&amp;" "&amp;Table2[[#This Row],[MktSec]],Table2[[#Headers],[nxt_call_dt]])</f>
        <v>#N/A</v>
      </c>
      <c r="I278" s="3" t="e">
        <f>_xll.BDP(Table2[[#This Row],[isin]]&amp;" "&amp;Table2[[#This Row],[MktSec]],Table2[[#Headers],[final_maturity]])</f>
        <v>#N/A</v>
      </c>
    </row>
    <row r="279" spans="1:9" x14ac:dyDescent="0.25">
      <c r="A279" s="2" t="s">
        <v>264</v>
      </c>
      <c r="B279" s="2">
        <f>LEN(Table2[[#This Row],[isin]])</f>
        <v>20</v>
      </c>
      <c r="D279" s="2" t="s">
        <v>629</v>
      </c>
      <c r="E279" s="2" t="e">
        <f>_xll.BDP(Table2[[#This Row],[isin]]&amp;" "&amp;Table2[[#This Row],[MktSec]],Table2[[#Headers],[short_name]])</f>
        <v>#N/A</v>
      </c>
      <c r="F279" s="3" t="e">
        <f t="array" ref="F279">_xll.BDP(Table2[[#This Row],[isin]]&amp;" "&amp;Table2[[#This Row],[MktSec]],Table2[[#Headers],[INDUSTRY_GROUP]])</f>
        <v>#N/A</v>
      </c>
      <c r="G279" s="3" t="e">
        <f>_xll.BDP(Table2[[#This Row],[isin]]&amp;" "&amp;Table2[[#This Row],[MktSec]],Table2[[#Headers],[callable]])</f>
        <v>#N/A</v>
      </c>
      <c r="H279" s="3" t="e">
        <f>_xll.BDP(Table2[[#This Row],[isin]]&amp;" "&amp;Table2[[#This Row],[MktSec]],Table2[[#Headers],[nxt_call_dt]])</f>
        <v>#N/A</v>
      </c>
      <c r="I279" s="3" t="e">
        <f>_xll.BDP(Table2[[#This Row],[isin]]&amp;" "&amp;Table2[[#This Row],[MktSec]],Table2[[#Headers],[final_maturity]])</f>
        <v>#N/A</v>
      </c>
    </row>
    <row r="280" spans="1:9" x14ac:dyDescent="0.25">
      <c r="A280" s="2" t="s">
        <v>265</v>
      </c>
      <c r="B280" s="2">
        <f>LEN(Table2[[#This Row],[isin]])</f>
        <v>20</v>
      </c>
      <c r="D280" s="2" t="s">
        <v>630</v>
      </c>
      <c r="E280" s="2" t="e">
        <f>_xll.BDP(Table2[[#This Row],[isin]]&amp;" "&amp;Table2[[#This Row],[MktSec]],Table2[[#Headers],[short_name]])</f>
        <v>#N/A</v>
      </c>
      <c r="F280" s="3" t="e">
        <f t="array" ref="F280">_xll.BDP(Table2[[#This Row],[isin]]&amp;" "&amp;Table2[[#This Row],[MktSec]],Table2[[#Headers],[INDUSTRY_GROUP]])</f>
        <v>#N/A</v>
      </c>
      <c r="G280" s="3" t="e">
        <f>_xll.BDP(Table2[[#This Row],[isin]]&amp;" "&amp;Table2[[#This Row],[MktSec]],Table2[[#Headers],[callable]])</f>
        <v>#N/A</v>
      </c>
      <c r="H280" s="3" t="e">
        <f>_xll.BDP(Table2[[#This Row],[isin]]&amp;" "&amp;Table2[[#This Row],[MktSec]],Table2[[#Headers],[nxt_call_dt]])</f>
        <v>#N/A</v>
      </c>
      <c r="I280" s="3" t="e">
        <f>_xll.BDP(Table2[[#This Row],[isin]]&amp;" "&amp;Table2[[#This Row],[MktSec]],Table2[[#Headers],[final_maturity]])</f>
        <v>#N/A</v>
      </c>
    </row>
    <row r="281" spans="1:9" x14ac:dyDescent="0.25">
      <c r="A281" s="2" t="s">
        <v>266</v>
      </c>
      <c r="B281" s="2">
        <f>LEN(Table2[[#This Row],[isin]])</f>
        <v>20</v>
      </c>
      <c r="D281" s="2" t="s">
        <v>631</v>
      </c>
      <c r="E281" s="2" t="e">
        <f>_xll.BDP(Table2[[#This Row],[isin]]&amp;" "&amp;Table2[[#This Row],[MktSec]],Table2[[#Headers],[short_name]])</f>
        <v>#N/A</v>
      </c>
      <c r="F281" s="3" t="e">
        <f t="array" ref="F281">_xll.BDP(Table2[[#This Row],[isin]]&amp;" "&amp;Table2[[#This Row],[MktSec]],Table2[[#Headers],[INDUSTRY_GROUP]])</f>
        <v>#N/A</v>
      </c>
      <c r="G281" s="3" t="e">
        <f>_xll.BDP(Table2[[#This Row],[isin]]&amp;" "&amp;Table2[[#This Row],[MktSec]],Table2[[#Headers],[callable]])</f>
        <v>#N/A</v>
      </c>
      <c r="H281" s="3" t="e">
        <f>_xll.BDP(Table2[[#This Row],[isin]]&amp;" "&amp;Table2[[#This Row],[MktSec]],Table2[[#Headers],[nxt_call_dt]])</f>
        <v>#N/A</v>
      </c>
      <c r="I281" s="3" t="e">
        <f>_xll.BDP(Table2[[#This Row],[isin]]&amp;" "&amp;Table2[[#This Row],[MktSec]],Table2[[#Headers],[final_maturity]])</f>
        <v>#N/A</v>
      </c>
    </row>
    <row r="282" spans="1:9" x14ac:dyDescent="0.25">
      <c r="A282" s="2" t="s">
        <v>267</v>
      </c>
      <c r="B282" s="2">
        <f>LEN(Table2[[#This Row],[isin]])</f>
        <v>20</v>
      </c>
      <c r="D282" s="2" t="s">
        <v>632</v>
      </c>
      <c r="E282" s="2" t="e">
        <f>_xll.BDP(Table2[[#This Row],[isin]]&amp;" "&amp;Table2[[#This Row],[MktSec]],Table2[[#Headers],[short_name]])</f>
        <v>#N/A</v>
      </c>
      <c r="F282" s="3" t="e">
        <f t="array" ref="F282">_xll.BDP(Table2[[#This Row],[isin]]&amp;" "&amp;Table2[[#This Row],[MktSec]],Table2[[#Headers],[INDUSTRY_GROUP]])</f>
        <v>#N/A</v>
      </c>
      <c r="G282" s="3" t="e">
        <f>_xll.BDP(Table2[[#This Row],[isin]]&amp;" "&amp;Table2[[#This Row],[MktSec]],Table2[[#Headers],[callable]])</f>
        <v>#N/A</v>
      </c>
      <c r="H282" s="3" t="e">
        <f>_xll.BDP(Table2[[#This Row],[isin]]&amp;" "&amp;Table2[[#This Row],[MktSec]],Table2[[#Headers],[nxt_call_dt]])</f>
        <v>#N/A</v>
      </c>
      <c r="I282" s="3" t="e">
        <f>_xll.BDP(Table2[[#This Row],[isin]]&amp;" "&amp;Table2[[#This Row],[MktSec]],Table2[[#Headers],[final_maturity]])</f>
        <v>#N/A</v>
      </c>
    </row>
    <row r="283" spans="1:9" x14ac:dyDescent="0.25">
      <c r="A283" s="2" t="s">
        <v>268</v>
      </c>
      <c r="B283" s="2">
        <f>LEN(Table2[[#This Row],[isin]])</f>
        <v>20</v>
      </c>
      <c r="D283" s="2" t="s">
        <v>633</v>
      </c>
      <c r="E283" s="2" t="e">
        <f>_xll.BDP(Table2[[#This Row],[isin]]&amp;" "&amp;Table2[[#This Row],[MktSec]],Table2[[#Headers],[short_name]])</f>
        <v>#N/A</v>
      </c>
      <c r="F283" s="3" t="e">
        <f t="array" ref="F283">_xll.BDP(Table2[[#This Row],[isin]]&amp;" "&amp;Table2[[#This Row],[MktSec]],Table2[[#Headers],[INDUSTRY_GROUP]])</f>
        <v>#N/A</v>
      </c>
      <c r="G283" s="3" t="e">
        <f>_xll.BDP(Table2[[#This Row],[isin]]&amp;" "&amp;Table2[[#This Row],[MktSec]],Table2[[#Headers],[callable]])</f>
        <v>#N/A</v>
      </c>
      <c r="H283" s="3" t="e">
        <f>_xll.BDP(Table2[[#This Row],[isin]]&amp;" "&amp;Table2[[#This Row],[MktSec]],Table2[[#Headers],[nxt_call_dt]])</f>
        <v>#N/A</v>
      </c>
      <c r="I283" s="3" t="e">
        <f>_xll.BDP(Table2[[#This Row],[isin]]&amp;" "&amp;Table2[[#This Row],[MktSec]],Table2[[#Headers],[final_maturity]])</f>
        <v>#N/A</v>
      </c>
    </row>
    <row r="284" spans="1:9" x14ac:dyDescent="0.25">
      <c r="A284" s="2" t="s">
        <v>269</v>
      </c>
      <c r="B284" s="2">
        <f>LEN(Table2[[#This Row],[isin]])</f>
        <v>20</v>
      </c>
      <c r="D284" s="2" t="s">
        <v>634</v>
      </c>
      <c r="E284" s="2" t="e">
        <f>_xll.BDP(Table2[[#This Row],[isin]]&amp;" "&amp;Table2[[#This Row],[MktSec]],Table2[[#Headers],[short_name]])</f>
        <v>#N/A</v>
      </c>
      <c r="F284" s="3" t="e">
        <f t="array" ref="F284">_xll.BDP(Table2[[#This Row],[isin]]&amp;" "&amp;Table2[[#This Row],[MktSec]],Table2[[#Headers],[INDUSTRY_GROUP]])</f>
        <v>#N/A</v>
      </c>
      <c r="G284" s="3" t="e">
        <f>_xll.BDP(Table2[[#This Row],[isin]]&amp;" "&amp;Table2[[#This Row],[MktSec]],Table2[[#Headers],[callable]])</f>
        <v>#N/A</v>
      </c>
      <c r="H284" s="3" t="e">
        <f>_xll.BDP(Table2[[#This Row],[isin]]&amp;" "&amp;Table2[[#This Row],[MktSec]],Table2[[#Headers],[nxt_call_dt]])</f>
        <v>#N/A</v>
      </c>
      <c r="I284" s="3" t="e">
        <f>_xll.BDP(Table2[[#This Row],[isin]]&amp;" "&amp;Table2[[#This Row],[MktSec]],Table2[[#Headers],[final_maturity]])</f>
        <v>#N/A</v>
      </c>
    </row>
    <row r="285" spans="1:9" x14ac:dyDescent="0.25">
      <c r="A285" s="2" t="s">
        <v>270</v>
      </c>
      <c r="B285" s="2">
        <f>LEN(Table2[[#This Row],[isin]])</f>
        <v>20</v>
      </c>
      <c r="D285" s="2" t="s">
        <v>635</v>
      </c>
      <c r="E285" s="2" t="e">
        <f>_xll.BDP(Table2[[#This Row],[isin]]&amp;" "&amp;Table2[[#This Row],[MktSec]],Table2[[#Headers],[short_name]])</f>
        <v>#N/A</v>
      </c>
      <c r="F285" s="3" t="e">
        <f t="array" ref="F285">_xll.BDP(Table2[[#This Row],[isin]]&amp;" "&amp;Table2[[#This Row],[MktSec]],Table2[[#Headers],[INDUSTRY_GROUP]])</f>
        <v>#N/A</v>
      </c>
      <c r="G285" s="3" t="e">
        <f>_xll.BDP(Table2[[#This Row],[isin]]&amp;" "&amp;Table2[[#This Row],[MktSec]],Table2[[#Headers],[callable]])</f>
        <v>#N/A</v>
      </c>
      <c r="H285" s="3" t="e">
        <f>_xll.BDP(Table2[[#This Row],[isin]]&amp;" "&amp;Table2[[#This Row],[MktSec]],Table2[[#Headers],[nxt_call_dt]])</f>
        <v>#N/A</v>
      </c>
      <c r="I285" s="3" t="e">
        <f>_xll.BDP(Table2[[#This Row],[isin]]&amp;" "&amp;Table2[[#This Row],[MktSec]],Table2[[#Headers],[final_maturity]])</f>
        <v>#N/A</v>
      </c>
    </row>
    <row r="286" spans="1:9" x14ac:dyDescent="0.25">
      <c r="A286" s="2" t="s">
        <v>271</v>
      </c>
      <c r="B286" s="2">
        <f>LEN(Table2[[#This Row],[isin]])</f>
        <v>20</v>
      </c>
      <c r="D286" s="2" t="s">
        <v>636</v>
      </c>
      <c r="E286" s="2" t="e">
        <f>_xll.BDP(Table2[[#This Row],[isin]]&amp;" "&amp;Table2[[#This Row],[MktSec]],Table2[[#Headers],[short_name]])</f>
        <v>#N/A</v>
      </c>
      <c r="F286" s="3" t="e">
        <f t="array" ref="F286">_xll.BDP(Table2[[#This Row],[isin]]&amp;" "&amp;Table2[[#This Row],[MktSec]],Table2[[#Headers],[INDUSTRY_GROUP]])</f>
        <v>#N/A</v>
      </c>
      <c r="G286" s="3" t="e">
        <f>_xll.BDP(Table2[[#This Row],[isin]]&amp;" "&amp;Table2[[#This Row],[MktSec]],Table2[[#Headers],[callable]])</f>
        <v>#N/A</v>
      </c>
      <c r="H286" s="3" t="e">
        <f>_xll.BDP(Table2[[#This Row],[isin]]&amp;" "&amp;Table2[[#This Row],[MktSec]],Table2[[#Headers],[nxt_call_dt]])</f>
        <v>#N/A</v>
      </c>
      <c r="I286" s="3" t="e">
        <f>_xll.BDP(Table2[[#This Row],[isin]]&amp;" "&amp;Table2[[#This Row],[MktSec]],Table2[[#Headers],[final_maturity]])</f>
        <v>#N/A</v>
      </c>
    </row>
    <row r="287" spans="1:9" x14ac:dyDescent="0.25">
      <c r="A287" s="2" t="s">
        <v>272</v>
      </c>
      <c r="B287" s="2">
        <f>LEN(Table2[[#This Row],[isin]])</f>
        <v>20</v>
      </c>
      <c r="D287" s="2" t="s">
        <v>637</v>
      </c>
      <c r="E287" s="2" t="e">
        <f>_xll.BDP(Table2[[#This Row],[isin]]&amp;" "&amp;Table2[[#This Row],[MktSec]],Table2[[#Headers],[short_name]])</f>
        <v>#N/A</v>
      </c>
      <c r="F287" s="3" t="e">
        <f t="array" ref="F287">_xll.BDP(Table2[[#This Row],[isin]]&amp;" "&amp;Table2[[#This Row],[MktSec]],Table2[[#Headers],[INDUSTRY_GROUP]])</f>
        <v>#N/A</v>
      </c>
      <c r="G287" s="3" t="e">
        <f>_xll.BDP(Table2[[#This Row],[isin]]&amp;" "&amp;Table2[[#This Row],[MktSec]],Table2[[#Headers],[callable]])</f>
        <v>#N/A</v>
      </c>
      <c r="H287" s="3" t="e">
        <f>_xll.BDP(Table2[[#This Row],[isin]]&amp;" "&amp;Table2[[#This Row],[MktSec]],Table2[[#Headers],[nxt_call_dt]])</f>
        <v>#N/A</v>
      </c>
      <c r="I287" s="3" t="e">
        <f>_xll.BDP(Table2[[#This Row],[isin]]&amp;" "&amp;Table2[[#This Row],[MktSec]],Table2[[#Headers],[final_maturity]])</f>
        <v>#N/A</v>
      </c>
    </row>
    <row r="288" spans="1:9" x14ac:dyDescent="0.25">
      <c r="A288" s="2" t="s">
        <v>273</v>
      </c>
      <c r="B288" s="2">
        <f>LEN(Table2[[#This Row],[isin]])</f>
        <v>20</v>
      </c>
      <c r="D288" s="2" t="s">
        <v>638</v>
      </c>
      <c r="E288" s="2" t="e">
        <f>_xll.BDP(Table2[[#This Row],[isin]]&amp;" "&amp;Table2[[#This Row],[MktSec]],Table2[[#Headers],[short_name]])</f>
        <v>#N/A</v>
      </c>
      <c r="F288" s="3" t="e">
        <f t="array" ref="F288">_xll.BDP(Table2[[#This Row],[isin]]&amp;" "&amp;Table2[[#This Row],[MktSec]],Table2[[#Headers],[INDUSTRY_GROUP]])</f>
        <v>#N/A</v>
      </c>
      <c r="G288" s="3" t="e">
        <f>_xll.BDP(Table2[[#This Row],[isin]]&amp;" "&amp;Table2[[#This Row],[MktSec]],Table2[[#Headers],[callable]])</f>
        <v>#N/A</v>
      </c>
      <c r="H288" s="3" t="e">
        <f>_xll.BDP(Table2[[#This Row],[isin]]&amp;" "&amp;Table2[[#This Row],[MktSec]],Table2[[#Headers],[nxt_call_dt]])</f>
        <v>#N/A</v>
      </c>
      <c r="I288" s="3" t="e">
        <f>_xll.BDP(Table2[[#This Row],[isin]]&amp;" "&amp;Table2[[#This Row],[MktSec]],Table2[[#Headers],[final_maturity]])</f>
        <v>#N/A</v>
      </c>
    </row>
    <row r="289" spans="1:9" x14ac:dyDescent="0.25">
      <c r="A289" s="2" t="s">
        <v>274</v>
      </c>
      <c r="B289" s="2">
        <f>LEN(Table2[[#This Row],[isin]])</f>
        <v>20</v>
      </c>
      <c r="D289" s="2" t="s">
        <v>639</v>
      </c>
      <c r="E289" s="2" t="e">
        <f>_xll.BDP(Table2[[#This Row],[isin]]&amp;" "&amp;Table2[[#This Row],[MktSec]],Table2[[#Headers],[short_name]])</f>
        <v>#N/A</v>
      </c>
      <c r="F289" s="3" t="e">
        <f t="array" ref="F289">_xll.BDP(Table2[[#This Row],[isin]]&amp;" "&amp;Table2[[#This Row],[MktSec]],Table2[[#Headers],[INDUSTRY_GROUP]])</f>
        <v>#N/A</v>
      </c>
      <c r="G289" s="3" t="e">
        <f>_xll.BDP(Table2[[#This Row],[isin]]&amp;" "&amp;Table2[[#This Row],[MktSec]],Table2[[#Headers],[callable]])</f>
        <v>#N/A</v>
      </c>
      <c r="H289" s="3" t="e">
        <f>_xll.BDP(Table2[[#This Row],[isin]]&amp;" "&amp;Table2[[#This Row],[MktSec]],Table2[[#Headers],[nxt_call_dt]])</f>
        <v>#N/A</v>
      </c>
      <c r="I289" s="3" t="e">
        <f>_xll.BDP(Table2[[#This Row],[isin]]&amp;" "&amp;Table2[[#This Row],[MktSec]],Table2[[#Headers],[final_maturity]])</f>
        <v>#N/A</v>
      </c>
    </row>
    <row r="290" spans="1:9" x14ac:dyDescent="0.25">
      <c r="A290" s="2" t="s">
        <v>275</v>
      </c>
      <c r="B290" s="2">
        <f>LEN(Table2[[#This Row],[isin]])</f>
        <v>20</v>
      </c>
      <c r="D290" s="2" t="s">
        <v>640</v>
      </c>
      <c r="E290" s="2" t="e">
        <f>_xll.BDP(Table2[[#This Row],[isin]]&amp;" "&amp;Table2[[#This Row],[MktSec]],Table2[[#Headers],[short_name]])</f>
        <v>#N/A</v>
      </c>
      <c r="F290" s="3" t="e">
        <f t="array" ref="F290">_xll.BDP(Table2[[#This Row],[isin]]&amp;" "&amp;Table2[[#This Row],[MktSec]],Table2[[#Headers],[INDUSTRY_GROUP]])</f>
        <v>#N/A</v>
      </c>
      <c r="G290" s="3" t="e">
        <f>_xll.BDP(Table2[[#This Row],[isin]]&amp;" "&amp;Table2[[#This Row],[MktSec]],Table2[[#Headers],[callable]])</f>
        <v>#N/A</v>
      </c>
      <c r="H290" s="3" t="e">
        <f>_xll.BDP(Table2[[#This Row],[isin]]&amp;" "&amp;Table2[[#This Row],[MktSec]],Table2[[#Headers],[nxt_call_dt]])</f>
        <v>#N/A</v>
      </c>
      <c r="I290" s="3" t="e">
        <f>_xll.BDP(Table2[[#This Row],[isin]]&amp;" "&amp;Table2[[#This Row],[MktSec]],Table2[[#Headers],[final_maturity]])</f>
        <v>#N/A</v>
      </c>
    </row>
    <row r="291" spans="1:9" x14ac:dyDescent="0.25">
      <c r="A291" s="2" t="s">
        <v>276</v>
      </c>
      <c r="B291" s="2">
        <f>LEN(Table2[[#This Row],[isin]])</f>
        <v>20</v>
      </c>
      <c r="D291" s="2" t="s">
        <v>641</v>
      </c>
      <c r="E291" s="2" t="e">
        <f>_xll.BDP(Table2[[#This Row],[isin]]&amp;" "&amp;Table2[[#This Row],[MktSec]],Table2[[#Headers],[short_name]])</f>
        <v>#N/A</v>
      </c>
      <c r="F291" s="3" t="e">
        <f t="array" ref="F291">_xll.BDP(Table2[[#This Row],[isin]]&amp;" "&amp;Table2[[#This Row],[MktSec]],Table2[[#Headers],[INDUSTRY_GROUP]])</f>
        <v>#N/A</v>
      </c>
      <c r="G291" s="3" t="e">
        <f>_xll.BDP(Table2[[#This Row],[isin]]&amp;" "&amp;Table2[[#This Row],[MktSec]],Table2[[#Headers],[callable]])</f>
        <v>#N/A</v>
      </c>
      <c r="H291" s="3" t="e">
        <f>_xll.BDP(Table2[[#This Row],[isin]]&amp;" "&amp;Table2[[#This Row],[MktSec]],Table2[[#Headers],[nxt_call_dt]])</f>
        <v>#N/A</v>
      </c>
      <c r="I291" s="3" t="e">
        <f>_xll.BDP(Table2[[#This Row],[isin]]&amp;" "&amp;Table2[[#This Row],[MktSec]],Table2[[#Headers],[final_maturity]])</f>
        <v>#N/A</v>
      </c>
    </row>
    <row r="292" spans="1:9" x14ac:dyDescent="0.25">
      <c r="A292" s="2" t="s">
        <v>277</v>
      </c>
      <c r="B292" s="2">
        <f>LEN(Table2[[#This Row],[isin]])</f>
        <v>20</v>
      </c>
      <c r="D292" s="2" t="s">
        <v>642</v>
      </c>
      <c r="E292" s="2" t="e">
        <f>_xll.BDP(Table2[[#This Row],[isin]]&amp;" "&amp;Table2[[#This Row],[MktSec]],Table2[[#Headers],[short_name]])</f>
        <v>#N/A</v>
      </c>
      <c r="F292" s="3" t="e">
        <f t="array" ref="F292">_xll.BDP(Table2[[#This Row],[isin]]&amp;" "&amp;Table2[[#This Row],[MktSec]],Table2[[#Headers],[INDUSTRY_GROUP]])</f>
        <v>#N/A</v>
      </c>
      <c r="G292" s="3" t="e">
        <f>_xll.BDP(Table2[[#This Row],[isin]]&amp;" "&amp;Table2[[#This Row],[MktSec]],Table2[[#Headers],[callable]])</f>
        <v>#N/A</v>
      </c>
      <c r="H292" s="3" t="e">
        <f>_xll.BDP(Table2[[#This Row],[isin]]&amp;" "&amp;Table2[[#This Row],[MktSec]],Table2[[#Headers],[nxt_call_dt]])</f>
        <v>#N/A</v>
      </c>
      <c r="I292" s="3" t="e">
        <f>_xll.BDP(Table2[[#This Row],[isin]]&amp;" "&amp;Table2[[#This Row],[MktSec]],Table2[[#Headers],[final_maturity]])</f>
        <v>#N/A</v>
      </c>
    </row>
    <row r="293" spans="1:9" x14ac:dyDescent="0.25">
      <c r="A293" s="2" t="s">
        <v>278</v>
      </c>
      <c r="B293" s="2">
        <f>LEN(Table2[[#This Row],[isin]])</f>
        <v>20</v>
      </c>
      <c r="D293" s="2" t="s">
        <v>643</v>
      </c>
      <c r="E293" s="2" t="e">
        <f>_xll.BDP(Table2[[#This Row],[isin]]&amp;" "&amp;Table2[[#This Row],[MktSec]],Table2[[#Headers],[short_name]])</f>
        <v>#N/A</v>
      </c>
      <c r="F293" s="3" t="e">
        <f t="array" ref="F293">_xll.BDP(Table2[[#This Row],[isin]]&amp;" "&amp;Table2[[#This Row],[MktSec]],Table2[[#Headers],[INDUSTRY_GROUP]])</f>
        <v>#N/A</v>
      </c>
      <c r="G293" s="3" t="e">
        <f>_xll.BDP(Table2[[#This Row],[isin]]&amp;" "&amp;Table2[[#This Row],[MktSec]],Table2[[#Headers],[callable]])</f>
        <v>#N/A</v>
      </c>
      <c r="H293" s="3" t="e">
        <f>_xll.BDP(Table2[[#This Row],[isin]]&amp;" "&amp;Table2[[#This Row],[MktSec]],Table2[[#Headers],[nxt_call_dt]])</f>
        <v>#N/A</v>
      </c>
      <c r="I293" s="3" t="e">
        <f>_xll.BDP(Table2[[#This Row],[isin]]&amp;" "&amp;Table2[[#This Row],[MktSec]],Table2[[#Headers],[final_maturity]])</f>
        <v>#N/A</v>
      </c>
    </row>
    <row r="294" spans="1:9" x14ac:dyDescent="0.25">
      <c r="A294" s="2" t="s">
        <v>279</v>
      </c>
      <c r="B294" s="2">
        <f>LEN(Table2[[#This Row],[isin]])</f>
        <v>20</v>
      </c>
      <c r="D294" s="2" t="s">
        <v>644</v>
      </c>
      <c r="E294" s="2" t="e">
        <f>_xll.BDP(Table2[[#This Row],[isin]]&amp;" "&amp;Table2[[#This Row],[MktSec]],Table2[[#Headers],[short_name]])</f>
        <v>#N/A</v>
      </c>
      <c r="F294" s="3" t="e">
        <f t="array" ref="F294">_xll.BDP(Table2[[#This Row],[isin]]&amp;" "&amp;Table2[[#This Row],[MktSec]],Table2[[#Headers],[INDUSTRY_GROUP]])</f>
        <v>#N/A</v>
      </c>
      <c r="G294" s="3" t="e">
        <f>_xll.BDP(Table2[[#This Row],[isin]]&amp;" "&amp;Table2[[#This Row],[MktSec]],Table2[[#Headers],[callable]])</f>
        <v>#N/A</v>
      </c>
      <c r="H294" s="3" t="e">
        <f>_xll.BDP(Table2[[#This Row],[isin]]&amp;" "&amp;Table2[[#This Row],[MktSec]],Table2[[#Headers],[nxt_call_dt]])</f>
        <v>#N/A</v>
      </c>
      <c r="I294" s="3" t="e">
        <f>_xll.BDP(Table2[[#This Row],[isin]]&amp;" "&amp;Table2[[#This Row],[MktSec]],Table2[[#Headers],[final_maturity]])</f>
        <v>#N/A</v>
      </c>
    </row>
    <row r="295" spans="1:9" x14ac:dyDescent="0.25">
      <c r="A295" s="2" t="s">
        <v>280</v>
      </c>
      <c r="B295" s="2">
        <f>LEN(Table2[[#This Row],[isin]])</f>
        <v>20</v>
      </c>
      <c r="D295" s="2" t="s">
        <v>645</v>
      </c>
      <c r="E295" s="2" t="e">
        <f>_xll.BDP(Table2[[#This Row],[isin]]&amp;" "&amp;Table2[[#This Row],[MktSec]],Table2[[#Headers],[short_name]])</f>
        <v>#N/A</v>
      </c>
      <c r="F295" s="3" t="e">
        <f t="array" ref="F295">_xll.BDP(Table2[[#This Row],[isin]]&amp;" "&amp;Table2[[#This Row],[MktSec]],Table2[[#Headers],[INDUSTRY_GROUP]])</f>
        <v>#N/A</v>
      </c>
      <c r="G295" s="3" t="e">
        <f>_xll.BDP(Table2[[#This Row],[isin]]&amp;" "&amp;Table2[[#This Row],[MktSec]],Table2[[#Headers],[callable]])</f>
        <v>#N/A</v>
      </c>
      <c r="H295" s="3" t="e">
        <f>_xll.BDP(Table2[[#This Row],[isin]]&amp;" "&amp;Table2[[#This Row],[MktSec]],Table2[[#Headers],[nxt_call_dt]])</f>
        <v>#N/A</v>
      </c>
      <c r="I295" s="3" t="e">
        <f>_xll.BDP(Table2[[#This Row],[isin]]&amp;" "&amp;Table2[[#This Row],[MktSec]],Table2[[#Headers],[final_maturity]])</f>
        <v>#N/A</v>
      </c>
    </row>
    <row r="296" spans="1:9" x14ac:dyDescent="0.25">
      <c r="A296" s="2" t="s">
        <v>281</v>
      </c>
      <c r="B296" s="2">
        <f>LEN(Table2[[#This Row],[isin]])</f>
        <v>20</v>
      </c>
      <c r="D296" s="2" t="s">
        <v>646</v>
      </c>
      <c r="E296" s="2" t="e">
        <f>_xll.BDP(Table2[[#This Row],[isin]]&amp;" "&amp;Table2[[#This Row],[MktSec]],Table2[[#Headers],[short_name]])</f>
        <v>#N/A</v>
      </c>
      <c r="F296" s="3" t="e">
        <f t="array" ref="F296">_xll.BDP(Table2[[#This Row],[isin]]&amp;" "&amp;Table2[[#This Row],[MktSec]],Table2[[#Headers],[INDUSTRY_GROUP]])</f>
        <v>#N/A</v>
      </c>
      <c r="G296" s="3" t="e">
        <f>_xll.BDP(Table2[[#This Row],[isin]]&amp;" "&amp;Table2[[#This Row],[MktSec]],Table2[[#Headers],[callable]])</f>
        <v>#N/A</v>
      </c>
      <c r="H296" s="3" t="e">
        <f>_xll.BDP(Table2[[#This Row],[isin]]&amp;" "&amp;Table2[[#This Row],[MktSec]],Table2[[#Headers],[nxt_call_dt]])</f>
        <v>#N/A</v>
      </c>
      <c r="I296" s="3" t="e">
        <f>_xll.BDP(Table2[[#This Row],[isin]]&amp;" "&amp;Table2[[#This Row],[MktSec]],Table2[[#Headers],[final_maturity]])</f>
        <v>#N/A</v>
      </c>
    </row>
    <row r="297" spans="1:9" x14ac:dyDescent="0.25">
      <c r="A297" s="2" t="s">
        <v>282</v>
      </c>
      <c r="B297" s="2">
        <f>LEN(Table2[[#This Row],[isin]])</f>
        <v>20</v>
      </c>
      <c r="D297" s="2" t="s">
        <v>647</v>
      </c>
      <c r="E297" s="2" t="e">
        <f>_xll.BDP(Table2[[#This Row],[isin]]&amp;" "&amp;Table2[[#This Row],[MktSec]],Table2[[#Headers],[short_name]])</f>
        <v>#N/A</v>
      </c>
      <c r="F297" s="3" t="e">
        <f t="array" ref="F297">_xll.BDP(Table2[[#This Row],[isin]]&amp;" "&amp;Table2[[#This Row],[MktSec]],Table2[[#Headers],[INDUSTRY_GROUP]])</f>
        <v>#N/A</v>
      </c>
      <c r="G297" s="3" t="e">
        <f>_xll.BDP(Table2[[#This Row],[isin]]&amp;" "&amp;Table2[[#This Row],[MktSec]],Table2[[#Headers],[callable]])</f>
        <v>#N/A</v>
      </c>
      <c r="H297" s="3" t="e">
        <f>_xll.BDP(Table2[[#This Row],[isin]]&amp;" "&amp;Table2[[#This Row],[MktSec]],Table2[[#Headers],[nxt_call_dt]])</f>
        <v>#N/A</v>
      </c>
      <c r="I297" s="3" t="e">
        <f>_xll.BDP(Table2[[#This Row],[isin]]&amp;" "&amp;Table2[[#This Row],[MktSec]],Table2[[#Headers],[final_maturity]])</f>
        <v>#N/A</v>
      </c>
    </row>
    <row r="298" spans="1:9" x14ac:dyDescent="0.25">
      <c r="A298" s="2" t="s">
        <v>283</v>
      </c>
      <c r="B298" s="2">
        <f>LEN(Table2[[#This Row],[isin]])</f>
        <v>20</v>
      </c>
      <c r="D298" s="2" t="s">
        <v>648</v>
      </c>
      <c r="E298" s="2" t="e">
        <f>_xll.BDP(Table2[[#This Row],[isin]]&amp;" "&amp;Table2[[#This Row],[MktSec]],Table2[[#Headers],[short_name]])</f>
        <v>#N/A</v>
      </c>
      <c r="F298" s="3" t="e">
        <f t="array" ref="F298">_xll.BDP(Table2[[#This Row],[isin]]&amp;" "&amp;Table2[[#This Row],[MktSec]],Table2[[#Headers],[INDUSTRY_GROUP]])</f>
        <v>#N/A</v>
      </c>
      <c r="G298" s="3" t="e">
        <f>_xll.BDP(Table2[[#This Row],[isin]]&amp;" "&amp;Table2[[#This Row],[MktSec]],Table2[[#Headers],[callable]])</f>
        <v>#N/A</v>
      </c>
      <c r="H298" s="3" t="e">
        <f>_xll.BDP(Table2[[#This Row],[isin]]&amp;" "&amp;Table2[[#This Row],[MktSec]],Table2[[#Headers],[nxt_call_dt]])</f>
        <v>#N/A</v>
      </c>
      <c r="I298" s="3" t="e">
        <f>_xll.BDP(Table2[[#This Row],[isin]]&amp;" "&amp;Table2[[#This Row],[MktSec]],Table2[[#Headers],[final_maturity]])</f>
        <v>#N/A</v>
      </c>
    </row>
    <row r="299" spans="1:9" x14ac:dyDescent="0.25">
      <c r="A299" s="2" t="s">
        <v>284</v>
      </c>
      <c r="B299" s="2">
        <f>LEN(Table2[[#This Row],[isin]])</f>
        <v>20</v>
      </c>
      <c r="D299" s="2" t="s">
        <v>649</v>
      </c>
      <c r="E299" s="2" t="e">
        <f>_xll.BDP(Table2[[#This Row],[isin]]&amp;" "&amp;Table2[[#This Row],[MktSec]],Table2[[#Headers],[short_name]])</f>
        <v>#N/A</v>
      </c>
      <c r="F299" s="3" t="e">
        <f t="array" ref="F299">_xll.BDP(Table2[[#This Row],[isin]]&amp;" "&amp;Table2[[#This Row],[MktSec]],Table2[[#Headers],[INDUSTRY_GROUP]])</f>
        <v>#N/A</v>
      </c>
      <c r="G299" s="3" t="e">
        <f>_xll.BDP(Table2[[#This Row],[isin]]&amp;" "&amp;Table2[[#This Row],[MktSec]],Table2[[#Headers],[callable]])</f>
        <v>#N/A</v>
      </c>
      <c r="H299" s="3" t="e">
        <f>_xll.BDP(Table2[[#This Row],[isin]]&amp;" "&amp;Table2[[#This Row],[MktSec]],Table2[[#Headers],[nxt_call_dt]])</f>
        <v>#N/A</v>
      </c>
      <c r="I299" s="3" t="e">
        <f>_xll.BDP(Table2[[#This Row],[isin]]&amp;" "&amp;Table2[[#This Row],[MktSec]],Table2[[#Headers],[final_maturity]])</f>
        <v>#N/A</v>
      </c>
    </row>
    <row r="300" spans="1:9" x14ac:dyDescent="0.25">
      <c r="A300" s="2" t="s">
        <v>285</v>
      </c>
      <c r="B300" s="2">
        <f>LEN(Table2[[#This Row],[isin]])</f>
        <v>20</v>
      </c>
      <c r="D300" s="2" t="s">
        <v>650</v>
      </c>
      <c r="E300" s="2" t="e">
        <f>_xll.BDP(Table2[[#This Row],[isin]]&amp;" "&amp;Table2[[#This Row],[MktSec]],Table2[[#Headers],[short_name]])</f>
        <v>#N/A</v>
      </c>
      <c r="F300" s="3" t="e">
        <f t="array" ref="F300">_xll.BDP(Table2[[#This Row],[isin]]&amp;" "&amp;Table2[[#This Row],[MktSec]],Table2[[#Headers],[INDUSTRY_GROUP]])</f>
        <v>#N/A</v>
      </c>
      <c r="G300" s="3" t="e">
        <f>_xll.BDP(Table2[[#This Row],[isin]]&amp;" "&amp;Table2[[#This Row],[MktSec]],Table2[[#Headers],[callable]])</f>
        <v>#N/A</v>
      </c>
      <c r="H300" s="3" t="e">
        <f>_xll.BDP(Table2[[#This Row],[isin]]&amp;" "&amp;Table2[[#This Row],[MktSec]],Table2[[#Headers],[nxt_call_dt]])</f>
        <v>#N/A</v>
      </c>
      <c r="I300" s="3" t="e">
        <f>_xll.BDP(Table2[[#This Row],[isin]]&amp;" "&amp;Table2[[#This Row],[MktSec]],Table2[[#Headers],[final_maturity]])</f>
        <v>#N/A</v>
      </c>
    </row>
    <row r="301" spans="1:9" x14ac:dyDescent="0.25">
      <c r="A301" s="2" t="s">
        <v>286</v>
      </c>
      <c r="B301" s="2">
        <f>LEN(Table2[[#This Row],[isin]])</f>
        <v>20</v>
      </c>
      <c r="D301" s="2" t="s">
        <v>651</v>
      </c>
      <c r="E301" s="2" t="e">
        <f>_xll.BDP(Table2[[#This Row],[isin]]&amp;" "&amp;Table2[[#This Row],[MktSec]],Table2[[#Headers],[short_name]])</f>
        <v>#N/A</v>
      </c>
      <c r="F301" s="3" t="e">
        <f t="array" ref="F301">_xll.BDP(Table2[[#This Row],[isin]]&amp;" "&amp;Table2[[#This Row],[MktSec]],Table2[[#Headers],[INDUSTRY_GROUP]])</f>
        <v>#N/A</v>
      </c>
      <c r="G301" s="3" t="e">
        <f>_xll.BDP(Table2[[#This Row],[isin]]&amp;" "&amp;Table2[[#This Row],[MktSec]],Table2[[#Headers],[callable]])</f>
        <v>#N/A</v>
      </c>
      <c r="H301" s="3" t="e">
        <f>_xll.BDP(Table2[[#This Row],[isin]]&amp;" "&amp;Table2[[#This Row],[MktSec]],Table2[[#Headers],[nxt_call_dt]])</f>
        <v>#N/A</v>
      </c>
      <c r="I301" s="3" t="e">
        <f>_xll.BDP(Table2[[#This Row],[isin]]&amp;" "&amp;Table2[[#This Row],[MktSec]],Table2[[#Headers],[final_maturity]])</f>
        <v>#N/A</v>
      </c>
    </row>
    <row r="302" spans="1:9" x14ac:dyDescent="0.25">
      <c r="A302" s="2" t="s">
        <v>287</v>
      </c>
      <c r="B302" s="2">
        <f>LEN(Table2[[#This Row],[isin]])</f>
        <v>20</v>
      </c>
      <c r="D302" s="2" t="s">
        <v>652</v>
      </c>
      <c r="E302" s="2" t="e">
        <f>_xll.BDP(Table2[[#This Row],[isin]]&amp;" "&amp;Table2[[#This Row],[MktSec]],Table2[[#Headers],[short_name]])</f>
        <v>#N/A</v>
      </c>
      <c r="F302" s="3" t="e">
        <f t="array" ref="F302">_xll.BDP(Table2[[#This Row],[isin]]&amp;" "&amp;Table2[[#This Row],[MktSec]],Table2[[#Headers],[INDUSTRY_GROUP]])</f>
        <v>#N/A</v>
      </c>
      <c r="G302" s="3" t="e">
        <f>_xll.BDP(Table2[[#This Row],[isin]]&amp;" "&amp;Table2[[#This Row],[MktSec]],Table2[[#Headers],[callable]])</f>
        <v>#N/A</v>
      </c>
      <c r="H302" s="3" t="e">
        <f>_xll.BDP(Table2[[#This Row],[isin]]&amp;" "&amp;Table2[[#This Row],[MktSec]],Table2[[#Headers],[nxt_call_dt]])</f>
        <v>#N/A</v>
      </c>
      <c r="I302" s="3" t="e">
        <f>_xll.BDP(Table2[[#This Row],[isin]]&amp;" "&amp;Table2[[#This Row],[MktSec]],Table2[[#Headers],[final_maturity]])</f>
        <v>#N/A</v>
      </c>
    </row>
    <row r="303" spans="1:9" x14ac:dyDescent="0.25">
      <c r="A303" s="2" t="s">
        <v>288</v>
      </c>
      <c r="B303" s="2">
        <f>LEN(Table2[[#This Row],[isin]])</f>
        <v>20</v>
      </c>
      <c r="D303" s="2" t="s">
        <v>653</v>
      </c>
      <c r="E303" s="2" t="e">
        <f>_xll.BDP(Table2[[#This Row],[isin]]&amp;" "&amp;Table2[[#This Row],[MktSec]],Table2[[#Headers],[short_name]])</f>
        <v>#N/A</v>
      </c>
      <c r="F303" s="3" t="e">
        <f t="array" ref="F303">_xll.BDP(Table2[[#This Row],[isin]]&amp;" "&amp;Table2[[#This Row],[MktSec]],Table2[[#Headers],[INDUSTRY_GROUP]])</f>
        <v>#N/A</v>
      </c>
      <c r="G303" s="3" t="e">
        <f>_xll.BDP(Table2[[#This Row],[isin]]&amp;" "&amp;Table2[[#This Row],[MktSec]],Table2[[#Headers],[callable]])</f>
        <v>#N/A</v>
      </c>
      <c r="H303" s="3" t="e">
        <f>_xll.BDP(Table2[[#This Row],[isin]]&amp;" "&amp;Table2[[#This Row],[MktSec]],Table2[[#Headers],[nxt_call_dt]])</f>
        <v>#N/A</v>
      </c>
      <c r="I303" s="3" t="e">
        <f>_xll.BDP(Table2[[#This Row],[isin]]&amp;" "&amp;Table2[[#This Row],[MktSec]],Table2[[#Headers],[final_maturity]])</f>
        <v>#N/A</v>
      </c>
    </row>
    <row r="304" spans="1:9" x14ac:dyDescent="0.25">
      <c r="A304" s="2" t="s">
        <v>289</v>
      </c>
      <c r="B304" s="2">
        <f>LEN(Table2[[#This Row],[isin]])</f>
        <v>20</v>
      </c>
      <c r="D304" s="2" t="s">
        <v>654</v>
      </c>
      <c r="E304" s="2" t="e">
        <f>_xll.BDP(Table2[[#This Row],[isin]]&amp;" "&amp;Table2[[#This Row],[MktSec]],Table2[[#Headers],[short_name]])</f>
        <v>#N/A</v>
      </c>
      <c r="F304" s="3" t="e">
        <f t="array" ref="F304">_xll.BDP(Table2[[#This Row],[isin]]&amp;" "&amp;Table2[[#This Row],[MktSec]],Table2[[#Headers],[INDUSTRY_GROUP]])</f>
        <v>#N/A</v>
      </c>
      <c r="G304" s="3" t="e">
        <f>_xll.BDP(Table2[[#This Row],[isin]]&amp;" "&amp;Table2[[#This Row],[MktSec]],Table2[[#Headers],[callable]])</f>
        <v>#N/A</v>
      </c>
      <c r="H304" s="3" t="e">
        <f>_xll.BDP(Table2[[#This Row],[isin]]&amp;" "&amp;Table2[[#This Row],[MktSec]],Table2[[#Headers],[nxt_call_dt]])</f>
        <v>#N/A</v>
      </c>
      <c r="I304" s="3" t="e">
        <f>_xll.BDP(Table2[[#This Row],[isin]]&amp;" "&amp;Table2[[#This Row],[MktSec]],Table2[[#Headers],[final_maturity]])</f>
        <v>#N/A</v>
      </c>
    </row>
    <row r="305" spans="1:9" x14ac:dyDescent="0.25">
      <c r="A305" s="2" t="s">
        <v>290</v>
      </c>
      <c r="B305" s="2">
        <f>LEN(Table2[[#This Row],[isin]])</f>
        <v>20</v>
      </c>
      <c r="D305" s="2" t="s">
        <v>654</v>
      </c>
      <c r="E305" s="2" t="e">
        <f>_xll.BDP(Table2[[#This Row],[isin]]&amp;" "&amp;Table2[[#This Row],[MktSec]],Table2[[#Headers],[short_name]])</f>
        <v>#N/A</v>
      </c>
      <c r="F305" s="3" t="e">
        <f t="array" ref="F305">_xll.BDP(Table2[[#This Row],[isin]]&amp;" "&amp;Table2[[#This Row],[MktSec]],Table2[[#Headers],[INDUSTRY_GROUP]])</f>
        <v>#N/A</v>
      </c>
      <c r="G305" s="3" t="e">
        <f>_xll.BDP(Table2[[#This Row],[isin]]&amp;" "&amp;Table2[[#This Row],[MktSec]],Table2[[#Headers],[callable]])</f>
        <v>#N/A</v>
      </c>
      <c r="H305" s="3" t="e">
        <f>_xll.BDP(Table2[[#This Row],[isin]]&amp;" "&amp;Table2[[#This Row],[MktSec]],Table2[[#Headers],[nxt_call_dt]])</f>
        <v>#N/A</v>
      </c>
      <c r="I305" s="3" t="e">
        <f>_xll.BDP(Table2[[#This Row],[isin]]&amp;" "&amp;Table2[[#This Row],[MktSec]],Table2[[#Headers],[final_maturity]])</f>
        <v>#N/A</v>
      </c>
    </row>
    <row r="306" spans="1:9" x14ac:dyDescent="0.25">
      <c r="A306" s="2" t="s">
        <v>291</v>
      </c>
      <c r="B306" s="2">
        <f>LEN(Table2[[#This Row],[isin]])</f>
        <v>20</v>
      </c>
      <c r="D306" s="2" t="s">
        <v>655</v>
      </c>
      <c r="E306" s="2" t="e">
        <f>_xll.BDP(Table2[[#This Row],[isin]]&amp;" "&amp;Table2[[#This Row],[MktSec]],Table2[[#Headers],[short_name]])</f>
        <v>#N/A</v>
      </c>
      <c r="F306" s="3" t="e">
        <f t="array" ref="F306">_xll.BDP(Table2[[#This Row],[isin]]&amp;" "&amp;Table2[[#This Row],[MktSec]],Table2[[#Headers],[INDUSTRY_GROUP]])</f>
        <v>#N/A</v>
      </c>
      <c r="G306" s="3" t="e">
        <f>_xll.BDP(Table2[[#This Row],[isin]]&amp;" "&amp;Table2[[#This Row],[MktSec]],Table2[[#Headers],[callable]])</f>
        <v>#N/A</v>
      </c>
      <c r="H306" s="3" t="e">
        <f>_xll.BDP(Table2[[#This Row],[isin]]&amp;" "&amp;Table2[[#This Row],[MktSec]],Table2[[#Headers],[nxt_call_dt]])</f>
        <v>#N/A</v>
      </c>
      <c r="I306" s="3" t="e">
        <f>_xll.BDP(Table2[[#This Row],[isin]]&amp;" "&amp;Table2[[#This Row],[MktSec]],Table2[[#Headers],[final_maturity]])</f>
        <v>#N/A</v>
      </c>
    </row>
    <row r="307" spans="1:9" x14ac:dyDescent="0.25">
      <c r="A307" s="2" t="s">
        <v>292</v>
      </c>
      <c r="B307" s="2">
        <f>LEN(Table2[[#This Row],[isin]])</f>
        <v>20</v>
      </c>
      <c r="D307" s="2" t="s">
        <v>656</v>
      </c>
      <c r="E307" s="2" t="e">
        <f>_xll.BDP(Table2[[#This Row],[isin]]&amp;" "&amp;Table2[[#This Row],[MktSec]],Table2[[#Headers],[short_name]])</f>
        <v>#N/A</v>
      </c>
      <c r="F307" s="3" t="e">
        <f t="array" ref="F307">_xll.BDP(Table2[[#This Row],[isin]]&amp;" "&amp;Table2[[#This Row],[MktSec]],Table2[[#Headers],[INDUSTRY_GROUP]])</f>
        <v>#N/A</v>
      </c>
      <c r="G307" s="3" t="e">
        <f>_xll.BDP(Table2[[#This Row],[isin]]&amp;" "&amp;Table2[[#This Row],[MktSec]],Table2[[#Headers],[callable]])</f>
        <v>#N/A</v>
      </c>
      <c r="H307" s="3" t="e">
        <f>_xll.BDP(Table2[[#This Row],[isin]]&amp;" "&amp;Table2[[#This Row],[MktSec]],Table2[[#Headers],[nxt_call_dt]])</f>
        <v>#N/A</v>
      </c>
      <c r="I307" s="3" t="e">
        <f>_xll.BDP(Table2[[#This Row],[isin]]&amp;" "&amp;Table2[[#This Row],[MktSec]],Table2[[#Headers],[final_maturity]])</f>
        <v>#N/A</v>
      </c>
    </row>
    <row r="308" spans="1:9" x14ac:dyDescent="0.25">
      <c r="A308" s="2" t="s">
        <v>293</v>
      </c>
      <c r="B308" s="2">
        <f>LEN(Table2[[#This Row],[isin]])</f>
        <v>20</v>
      </c>
      <c r="D308" s="2" t="s">
        <v>657</v>
      </c>
      <c r="E308" s="2" t="e">
        <f>_xll.BDP(Table2[[#This Row],[isin]]&amp;" "&amp;Table2[[#This Row],[MktSec]],Table2[[#Headers],[short_name]])</f>
        <v>#N/A</v>
      </c>
      <c r="F308" s="3" t="e">
        <f t="array" ref="F308">_xll.BDP(Table2[[#This Row],[isin]]&amp;" "&amp;Table2[[#This Row],[MktSec]],Table2[[#Headers],[INDUSTRY_GROUP]])</f>
        <v>#N/A</v>
      </c>
      <c r="G308" s="3" t="e">
        <f>_xll.BDP(Table2[[#This Row],[isin]]&amp;" "&amp;Table2[[#This Row],[MktSec]],Table2[[#Headers],[callable]])</f>
        <v>#N/A</v>
      </c>
      <c r="H308" s="3" t="e">
        <f>_xll.BDP(Table2[[#This Row],[isin]]&amp;" "&amp;Table2[[#This Row],[MktSec]],Table2[[#Headers],[nxt_call_dt]])</f>
        <v>#N/A</v>
      </c>
      <c r="I308" s="3" t="e">
        <f>_xll.BDP(Table2[[#This Row],[isin]]&amp;" "&amp;Table2[[#This Row],[MktSec]],Table2[[#Headers],[final_maturity]])</f>
        <v>#N/A</v>
      </c>
    </row>
    <row r="309" spans="1:9" x14ac:dyDescent="0.25">
      <c r="A309" s="2" t="s">
        <v>294</v>
      </c>
      <c r="B309" s="2">
        <f>LEN(Table2[[#This Row],[isin]])</f>
        <v>20</v>
      </c>
      <c r="D309" s="2" t="s">
        <v>658</v>
      </c>
      <c r="E309" s="2" t="e">
        <f>_xll.BDP(Table2[[#This Row],[isin]]&amp;" "&amp;Table2[[#This Row],[MktSec]],Table2[[#Headers],[short_name]])</f>
        <v>#N/A</v>
      </c>
      <c r="F309" s="3" t="e">
        <f t="array" ref="F309">_xll.BDP(Table2[[#This Row],[isin]]&amp;" "&amp;Table2[[#This Row],[MktSec]],Table2[[#Headers],[INDUSTRY_GROUP]])</f>
        <v>#N/A</v>
      </c>
      <c r="G309" s="3" t="e">
        <f>_xll.BDP(Table2[[#This Row],[isin]]&amp;" "&amp;Table2[[#This Row],[MktSec]],Table2[[#Headers],[callable]])</f>
        <v>#N/A</v>
      </c>
      <c r="H309" s="3" t="e">
        <f>_xll.BDP(Table2[[#This Row],[isin]]&amp;" "&amp;Table2[[#This Row],[MktSec]],Table2[[#Headers],[nxt_call_dt]])</f>
        <v>#N/A</v>
      </c>
      <c r="I309" s="3" t="e">
        <f>_xll.BDP(Table2[[#This Row],[isin]]&amp;" "&amp;Table2[[#This Row],[MktSec]],Table2[[#Headers],[final_maturity]])</f>
        <v>#N/A</v>
      </c>
    </row>
    <row r="310" spans="1:9" x14ac:dyDescent="0.25">
      <c r="A310" s="2" t="s">
        <v>295</v>
      </c>
      <c r="B310" s="2">
        <f>LEN(Table2[[#This Row],[isin]])</f>
        <v>20</v>
      </c>
      <c r="D310" s="2" t="s">
        <v>659</v>
      </c>
      <c r="E310" s="2" t="e">
        <f>_xll.BDP(Table2[[#This Row],[isin]]&amp;" "&amp;Table2[[#This Row],[MktSec]],Table2[[#Headers],[short_name]])</f>
        <v>#N/A</v>
      </c>
      <c r="F310" s="3" t="e">
        <f t="array" ref="F310">_xll.BDP(Table2[[#This Row],[isin]]&amp;" "&amp;Table2[[#This Row],[MktSec]],Table2[[#Headers],[INDUSTRY_GROUP]])</f>
        <v>#N/A</v>
      </c>
      <c r="G310" s="3" t="e">
        <f>_xll.BDP(Table2[[#This Row],[isin]]&amp;" "&amp;Table2[[#This Row],[MktSec]],Table2[[#Headers],[callable]])</f>
        <v>#N/A</v>
      </c>
      <c r="H310" s="3" t="e">
        <f>_xll.BDP(Table2[[#This Row],[isin]]&amp;" "&amp;Table2[[#This Row],[MktSec]],Table2[[#Headers],[nxt_call_dt]])</f>
        <v>#N/A</v>
      </c>
      <c r="I310" s="3" t="e">
        <f>_xll.BDP(Table2[[#This Row],[isin]]&amp;" "&amp;Table2[[#This Row],[MktSec]],Table2[[#Headers],[final_maturity]])</f>
        <v>#N/A</v>
      </c>
    </row>
    <row r="311" spans="1:9" x14ac:dyDescent="0.25">
      <c r="A311" s="2" t="s">
        <v>296</v>
      </c>
      <c r="B311" s="2">
        <f>LEN(Table2[[#This Row],[isin]])</f>
        <v>20</v>
      </c>
      <c r="D311" s="2" t="s">
        <v>660</v>
      </c>
      <c r="E311" s="2" t="e">
        <f>_xll.BDP(Table2[[#This Row],[isin]]&amp;" "&amp;Table2[[#This Row],[MktSec]],Table2[[#Headers],[short_name]])</f>
        <v>#N/A</v>
      </c>
      <c r="F311" s="3" t="e">
        <f t="array" ref="F311">_xll.BDP(Table2[[#This Row],[isin]]&amp;" "&amp;Table2[[#This Row],[MktSec]],Table2[[#Headers],[INDUSTRY_GROUP]])</f>
        <v>#N/A</v>
      </c>
      <c r="G311" s="3" t="e">
        <f>_xll.BDP(Table2[[#This Row],[isin]]&amp;" "&amp;Table2[[#This Row],[MktSec]],Table2[[#Headers],[callable]])</f>
        <v>#N/A</v>
      </c>
      <c r="H311" s="3" t="e">
        <f>_xll.BDP(Table2[[#This Row],[isin]]&amp;" "&amp;Table2[[#This Row],[MktSec]],Table2[[#Headers],[nxt_call_dt]])</f>
        <v>#N/A</v>
      </c>
      <c r="I311" s="3" t="e">
        <f>_xll.BDP(Table2[[#This Row],[isin]]&amp;" "&amp;Table2[[#This Row],[MktSec]],Table2[[#Headers],[final_maturity]])</f>
        <v>#N/A</v>
      </c>
    </row>
    <row r="312" spans="1:9" x14ac:dyDescent="0.25">
      <c r="A312" s="2" t="s">
        <v>297</v>
      </c>
      <c r="B312" s="2">
        <f>LEN(Table2[[#This Row],[isin]])</f>
        <v>20</v>
      </c>
      <c r="D312" s="2" t="s">
        <v>661</v>
      </c>
      <c r="E312" s="2" t="e">
        <f>_xll.BDP(Table2[[#This Row],[isin]]&amp;" "&amp;Table2[[#This Row],[MktSec]],Table2[[#Headers],[short_name]])</f>
        <v>#N/A</v>
      </c>
      <c r="F312" s="3" t="e">
        <f t="array" ref="F312">_xll.BDP(Table2[[#This Row],[isin]]&amp;" "&amp;Table2[[#This Row],[MktSec]],Table2[[#Headers],[INDUSTRY_GROUP]])</f>
        <v>#N/A</v>
      </c>
      <c r="G312" s="3" t="e">
        <f>_xll.BDP(Table2[[#This Row],[isin]]&amp;" "&amp;Table2[[#This Row],[MktSec]],Table2[[#Headers],[callable]])</f>
        <v>#N/A</v>
      </c>
      <c r="H312" s="3" t="e">
        <f>_xll.BDP(Table2[[#This Row],[isin]]&amp;" "&amp;Table2[[#This Row],[MktSec]],Table2[[#Headers],[nxt_call_dt]])</f>
        <v>#N/A</v>
      </c>
      <c r="I312" s="3" t="e">
        <f>_xll.BDP(Table2[[#This Row],[isin]]&amp;" "&amp;Table2[[#This Row],[MktSec]],Table2[[#Headers],[final_maturity]])</f>
        <v>#N/A</v>
      </c>
    </row>
    <row r="313" spans="1:9" x14ac:dyDescent="0.25">
      <c r="A313" s="2" t="s">
        <v>298</v>
      </c>
      <c r="B313" s="2">
        <f>LEN(Table2[[#This Row],[isin]])</f>
        <v>20</v>
      </c>
      <c r="D313" s="2" t="s">
        <v>662</v>
      </c>
      <c r="E313" s="2" t="e">
        <f>_xll.BDP(Table2[[#This Row],[isin]]&amp;" "&amp;Table2[[#This Row],[MktSec]],Table2[[#Headers],[short_name]])</f>
        <v>#N/A</v>
      </c>
      <c r="F313" s="3" t="e">
        <f t="array" ref="F313">_xll.BDP(Table2[[#This Row],[isin]]&amp;" "&amp;Table2[[#This Row],[MktSec]],Table2[[#Headers],[INDUSTRY_GROUP]])</f>
        <v>#N/A</v>
      </c>
      <c r="G313" s="3" t="e">
        <f>_xll.BDP(Table2[[#This Row],[isin]]&amp;" "&amp;Table2[[#This Row],[MktSec]],Table2[[#Headers],[callable]])</f>
        <v>#N/A</v>
      </c>
      <c r="H313" s="3" t="e">
        <f>_xll.BDP(Table2[[#This Row],[isin]]&amp;" "&amp;Table2[[#This Row],[MktSec]],Table2[[#Headers],[nxt_call_dt]])</f>
        <v>#N/A</v>
      </c>
      <c r="I313" s="3" t="e">
        <f>_xll.BDP(Table2[[#This Row],[isin]]&amp;" "&amp;Table2[[#This Row],[MktSec]],Table2[[#Headers],[final_maturity]])</f>
        <v>#N/A</v>
      </c>
    </row>
    <row r="314" spans="1:9" x14ac:dyDescent="0.25">
      <c r="A314" s="2" t="s">
        <v>299</v>
      </c>
      <c r="B314" s="2">
        <f>LEN(Table2[[#This Row],[isin]])</f>
        <v>20</v>
      </c>
      <c r="D314" s="2" t="s">
        <v>663</v>
      </c>
      <c r="E314" s="2" t="e">
        <f>_xll.BDP(Table2[[#This Row],[isin]]&amp;" "&amp;Table2[[#This Row],[MktSec]],Table2[[#Headers],[short_name]])</f>
        <v>#N/A</v>
      </c>
      <c r="F314" s="3" t="e">
        <f t="array" ref="F314">_xll.BDP(Table2[[#This Row],[isin]]&amp;" "&amp;Table2[[#This Row],[MktSec]],Table2[[#Headers],[INDUSTRY_GROUP]])</f>
        <v>#N/A</v>
      </c>
      <c r="G314" s="3" t="e">
        <f>_xll.BDP(Table2[[#This Row],[isin]]&amp;" "&amp;Table2[[#This Row],[MktSec]],Table2[[#Headers],[callable]])</f>
        <v>#N/A</v>
      </c>
      <c r="H314" s="3" t="e">
        <f>_xll.BDP(Table2[[#This Row],[isin]]&amp;" "&amp;Table2[[#This Row],[MktSec]],Table2[[#Headers],[nxt_call_dt]])</f>
        <v>#N/A</v>
      </c>
      <c r="I314" s="3" t="e">
        <f>_xll.BDP(Table2[[#This Row],[isin]]&amp;" "&amp;Table2[[#This Row],[MktSec]],Table2[[#Headers],[final_maturity]])</f>
        <v>#N/A</v>
      </c>
    </row>
    <row r="315" spans="1:9" x14ac:dyDescent="0.25">
      <c r="A315" s="2" t="s">
        <v>300</v>
      </c>
      <c r="B315" s="2">
        <f>LEN(Table2[[#This Row],[isin]])</f>
        <v>20</v>
      </c>
      <c r="D315" s="2" t="s">
        <v>664</v>
      </c>
      <c r="E315" s="2" t="e">
        <f>_xll.BDP(Table2[[#This Row],[isin]]&amp;" "&amp;Table2[[#This Row],[MktSec]],Table2[[#Headers],[short_name]])</f>
        <v>#N/A</v>
      </c>
      <c r="F315" s="3" t="e">
        <f t="array" ref="F315">_xll.BDP(Table2[[#This Row],[isin]]&amp;" "&amp;Table2[[#This Row],[MktSec]],Table2[[#Headers],[INDUSTRY_GROUP]])</f>
        <v>#N/A</v>
      </c>
      <c r="G315" s="3" t="e">
        <f>_xll.BDP(Table2[[#This Row],[isin]]&amp;" "&amp;Table2[[#This Row],[MktSec]],Table2[[#Headers],[callable]])</f>
        <v>#N/A</v>
      </c>
      <c r="H315" s="3" t="e">
        <f>_xll.BDP(Table2[[#This Row],[isin]]&amp;" "&amp;Table2[[#This Row],[MktSec]],Table2[[#Headers],[nxt_call_dt]])</f>
        <v>#N/A</v>
      </c>
      <c r="I315" s="3" t="e">
        <f>_xll.BDP(Table2[[#This Row],[isin]]&amp;" "&amp;Table2[[#This Row],[MktSec]],Table2[[#Headers],[final_maturity]])</f>
        <v>#N/A</v>
      </c>
    </row>
    <row r="316" spans="1:9" x14ac:dyDescent="0.25">
      <c r="A316" s="2" t="s">
        <v>301</v>
      </c>
      <c r="B316" s="2">
        <f>LEN(Table2[[#This Row],[isin]])</f>
        <v>20</v>
      </c>
      <c r="D316" s="2" t="s">
        <v>665</v>
      </c>
      <c r="E316" s="2" t="e">
        <f>_xll.BDP(Table2[[#This Row],[isin]]&amp;" "&amp;Table2[[#This Row],[MktSec]],Table2[[#Headers],[short_name]])</f>
        <v>#N/A</v>
      </c>
      <c r="F316" s="3" t="e">
        <f t="array" ref="F316">_xll.BDP(Table2[[#This Row],[isin]]&amp;" "&amp;Table2[[#This Row],[MktSec]],Table2[[#Headers],[INDUSTRY_GROUP]])</f>
        <v>#N/A</v>
      </c>
      <c r="G316" s="3" t="e">
        <f>_xll.BDP(Table2[[#This Row],[isin]]&amp;" "&amp;Table2[[#This Row],[MktSec]],Table2[[#Headers],[callable]])</f>
        <v>#N/A</v>
      </c>
      <c r="H316" s="3" t="e">
        <f>_xll.BDP(Table2[[#This Row],[isin]]&amp;" "&amp;Table2[[#This Row],[MktSec]],Table2[[#Headers],[nxt_call_dt]])</f>
        <v>#N/A</v>
      </c>
      <c r="I316" s="3" t="e">
        <f>_xll.BDP(Table2[[#This Row],[isin]]&amp;" "&amp;Table2[[#This Row],[MktSec]],Table2[[#Headers],[final_maturity]])</f>
        <v>#N/A</v>
      </c>
    </row>
    <row r="317" spans="1:9" x14ac:dyDescent="0.25">
      <c r="A317" s="2" t="s">
        <v>302</v>
      </c>
      <c r="B317" s="2">
        <f>LEN(Table2[[#This Row],[isin]])</f>
        <v>4</v>
      </c>
      <c r="C317" s="2" t="s">
        <v>735</v>
      </c>
      <c r="D317" s="2" t="s">
        <v>302</v>
      </c>
      <c r="E317" s="2" t="str">
        <f>_xll.BDP(Table2[[#This Row],[isin]]&amp;" "&amp;Table2[[#This Row],[MktSec]],Table2[[#Headers],[short_name]])</f>
        <v>EURO/GBP FUTURE   Jun20</v>
      </c>
      <c r="F317" s="3" t="str">
        <f t="array" ref="F317">_xll.BDP(Table2[[#This Row],[isin]]&amp;" "&amp;Table2[[#This Row],[MktSec]],Table2[[#Headers],[INDUSTRY_GROUP]])</f>
        <v>#N/A Field Not Applicable</v>
      </c>
      <c r="G317" s="3" t="str">
        <f>_xll.BDP(Table2[[#This Row],[isin]]&amp;" "&amp;Table2[[#This Row],[MktSec]],Table2[[#Headers],[callable]])</f>
        <v>#N/A Field Not Applicable</v>
      </c>
      <c r="H317" s="3" t="str">
        <f>_xll.BDP(Table2[[#This Row],[isin]]&amp;" "&amp;Table2[[#This Row],[MktSec]],Table2[[#Headers],[nxt_call_dt]])</f>
        <v>#N/A Field Not Applicable</v>
      </c>
      <c r="I317" s="3" t="str">
        <f>_xll.BDP(Table2[[#This Row],[isin]]&amp;" "&amp;Table2[[#This Row],[MktSec]],Table2[[#Headers],[final_maturity]])</f>
        <v>#N/A Field Not Applicable</v>
      </c>
    </row>
    <row r="318" spans="1:9" x14ac:dyDescent="0.25">
      <c r="A318" s="2" t="s">
        <v>303</v>
      </c>
      <c r="B318" s="2">
        <f>LEN(Table2[[#This Row],[isin]])</f>
        <v>20</v>
      </c>
      <c r="D318" s="2" t="s">
        <v>535</v>
      </c>
      <c r="E318" s="2" t="e">
        <f>_xll.BDP(Table2[[#This Row],[isin]]&amp;" "&amp;Table2[[#This Row],[MktSec]],Table2[[#Headers],[short_name]])</f>
        <v>#N/A</v>
      </c>
      <c r="F318" s="3" t="e">
        <f t="array" ref="F318">_xll.BDP(Table2[[#This Row],[isin]]&amp;" "&amp;Table2[[#This Row],[MktSec]],Table2[[#Headers],[INDUSTRY_GROUP]])</f>
        <v>#N/A</v>
      </c>
      <c r="G318" s="3" t="e">
        <f>_xll.BDP(Table2[[#This Row],[isin]]&amp;" "&amp;Table2[[#This Row],[MktSec]],Table2[[#Headers],[callable]])</f>
        <v>#N/A</v>
      </c>
      <c r="H318" s="3" t="e">
        <f>_xll.BDP(Table2[[#This Row],[isin]]&amp;" "&amp;Table2[[#This Row],[MktSec]],Table2[[#Headers],[nxt_call_dt]])</f>
        <v>#N/A</v>
      </c>
      <c r="I318" s="3" t="e">
        <f>_xll.BDP(Table2[[#This Row],[isin]]&amp;" "&amp;Table2[[#This Row],[MktSec]],Table2[[#Headers],[final_maturity]])</f>
        <v>#N/A</v>
      </c>
    </row>
    <row r="319" spans="1:9" x14ac:dyDescent="0.25">
      <c r="A319" s="2" t="s">
        <v>304</v>
      </c>
      <c r="B319" s="2">
        <f>LEN(Table2[[#This Row],[isin]])</f>
        <v>20</v>
      </c>
      <c r="D319" s="2" t="s">
        <v>666</v>
      </c>
      <c r="E319" s="2" t="e">
        <f>_xll.BDP(Table2[[#This Row],[isin]]&amp;" "&amp;Table2[[#This Row],[MktSec]],Table2[[#Headers],[short_name]])</f>
        <v>#N/A</v>
      </c>
      <c r="F319" s="3" t="e">
        <f t="array" ref="F319">_xll.BDP(Table2[[#This Row],[isin]]&amp;" "&amp;Table2[[#This Row],[MktSec]],Table2[[#Headers],[INDUSTRY_GROUP]])</f>
        <v>#N/A</v>
      </c>
      <c r="G319" s="3" t="e">
        <f>_xll.BDP(Table2[[#This Row],[isin]]&amp;" "&amp;Table2[[#This Row],[MktSec]],Table2[[#Headers],[callable]])</f>
        <v>#N/A</v>
      </c>
      <c r="H319" s="3" t="e">
        <f>_xll.BDP(Table2[[#This Row],[isin]]&amp;" "&amp;Table2[[#This Row],[MktSec]],Table2[[#Headers],[nxt_call_dt]])</f>
        <v>#N/A</v>
      </c>
      <c r="I319" s="3" t="e">
        <f>_xll.BDP(Table2[[#This Row],[isin]]&amp;" "&amp;Table2[[#This Row],[MktSec]],Table2[[#Headers],[final_maturity]])</f>
        <v>#N/A</v>
      </c>
    </row>
    <row r="320" spans="1:9" x14ac:dyDescent="0.25">
      <c r="A320" s="2" t="s">
        <v>305</v>
      </c>
      <c r="B320" s="2">
        <f>LEN(Table2[[#This Row],[isin]])</f>
        <v>20</v>
      </c>
      <c r="D320" s="2" t="s">
        <v>666</v>
      </c>
      <c r="E320" s="2" t="e">
        <f>_xll.BDP(Table2[[#This Row],[isin]]&amp;" "&amp;Table2[[#This Row],[MktSec]],Table2[[#Headers],[short_name]])</f>
        <v>#N/A</v>
      </c>
      <c r="F320" s="3" t="e">
        <f t="array" ref="F320">_xll.BDP(Table2[[#This Row],[isin]]&amp;" "&amp;Table2[[#This Row],[MktSec]],Table2[[#Headers],[INDUSTRY_GROUP]])</f>
        <v>#N/A</v>
      </c>
      <c r="G320" s="3" t="e">
        <f>_xll.BDP(Table2[[#This Row],[isin]]&amp;" "&amp;Table2[[#This Row],[MktSec]],Table2[[#Headers],[callable]])</f>
        <v>#N/A</v>
      </c>
      <c r="H320" s="3" t="e">
        <f>_xll.BDP(Table2[[#This Row],[isin]]&amp;" "&amp;Table2[[#This Row],[MktSec]],Table2[[#Headers],[nxt_call_dt]])</f>
        <v>#N/A</v>
      </c>
      <c r="I320" s="3" t="e">
        <f>_xll.BDP(Table2[[#This Row],[isin]]&amp;" "&amp;Table2[[#This Row],[MktSec]],Table2[[#Headers],[final_maturity]])</f>
        <v>#N/A</v>
      </c>
    </row>
    <row r="321" spans="1:9" x14ac:dyDescent="0.25">
      <c r="A321" s="2" t="s">
        <v>306</v>
      </c>
      <c r="B321" s="2">
        <f>LEN(Table2[[#This Row],[isin]])</f>
        <v>20</v>
      </c>
      <c r="D321" s="2" t="s">
        <v>666</v>
      </c>
      <c r="E321" s="2" t="e">
        <f>_xll.BDP(Table2[[#This Row],[isin]]&amp;" "&amp;Table2[[#This Row],[MktSec]],Table2[[#Headers],[short_name]])</f>
        <v>#N/A</v>
      </c>
      <c r="F321" s="3" t="e">
        <f t="array" ref="F321">_xll.BDP(Table2[[#This Row],[isin]]&amp;" "&amp;Table2[[#This Row],[MktSec]],Table2[[#Headers],[INDUSTRY_GROUP]])</f>
        <v>#N/A</v>
      </c>
      <c r="G321" s="3" t="e">
        <f>_xll.BDP(Table2[[#This Row],[isin]]&amp;" "&amp;Table2[[#This Row],[MktSec]],Table2[[#Headers],[callable]])</f>
        <v>#N/A</v>
      </c>
      <c r="H321" s="3" t="e">
        <f>_xll.BDP(Table2[[#This Row],[isin]]&amp;" "&amp;Table2[[#This Row],[MktSec]],Table2[[#Headers],[nxt_call_dt]])</f>
        <v>#N/A</v>
      </c>
      <c r="I321" s="3" t="e">
        <f>_xll.BDP(Table2[[#This Row],[isin]]&amp;" "&amp;Table2[[#This Row],[MktSec]],Table2[[#Headers],[final_maturity]])</f>
        <v>#N/A</v>
      </c>
    </row>
    <row r="322" spans="1:9" x14ac:dyDescent="0.25">
      <c r="A322" s="2" t="s">
        <v>307</v>
      </c>
      <c r="B322" s="2">
        <f>LEN(Table2[[#This Row],[isin]])</f>
        <v>20</v>
      </c>
      <c r="D322" s="2" t="s">
        <v>666</v>
      </c>
      <c r="E322" s="2" t="e">
        <f>_xll.BDP(Table2[[#This Row],[isin]]&amp;" "&amp;Table2[[#This Row],[MktSec]],Table2[[#Headers],[short_name]])</f>
        <v>#N/A</v>
      </c>
      <c r="F322" s="3" t="e">
        <f t="array" ref="F322">_xll.BDP(Table2[[#This Row],[isin]]&amp;" "&amp;Table2[[#This Row],[MktSec]],Table2[[#Headers],[INDUSTRY_GROUP]])</f>
        <v>#N/A</v>
      </c>
      <c r="G322" s="3" t="e">
        <f>_xll.BDP(Table2[[#This Row],[isin]]&amp;" "&amp;Table2[[#This Row],[MktSec]],Table2[[#Headers],[callable]])</f>
        <v>#N/A</v>
      </c>
      <c r="H322" s="3" t="e">
        <f>_xll.BDP(Table2[[#This Row],[isin]]&amp;" "&amp;Table2[[#This Row],[MktSec]],Table2[[#Headers],[nxt_call_dt]])</f>
        <v>#N/A</v>
      </c>
      <c r="I322" s="3" t="e">
        <f>_xll.BDP(Table2[[#This Row],[isin]]&amp;" "&amp;Table2[[#This Row],[MktSec]],Table2[[#Headers],[final_maturity]])</f>
        <v>#N/A</v>
      </c>
    </row>
    <row r="323" spans="1:9" x14ac:dyDescent="0.25">
      <c r="A323" s="2" t="s">
        <v>308</v>
      </c>
      <c r="B323" s="2">
        <f>LEN(Table2[[#This Row],[isin]])</f>
        <v>20</v>
      </c>
      <c r="D323" s="2" t="s">
        <v>666</v>
      </c>
      <c r="E323" s="2" t="e">
        <f>_xll.BDP(Table2[[#This Row],[isin]]&amp;" "&amp;Table2[[#This Row],[MktSec]],Table2[[#Headers],[short_name]])</f>
        <v>#N/A</v>
      </c>
      <c r="F323" s="3" t="e">
        <f t="array" ref="F323">_xll.BDP(Table2[[#This Row],[isin]]&amp;" "&amp;Table2[[#This Row],[MktSec]],Table2[[#Headers],[INDUSTRY_GROUP]])</f>
        <v>#N/A</v>
      </c>
      <c r="G323" s="3" t="e">
        <f>_xll.BDP(Table2[[#This Row],[isin]]&amp;" "&amp;Table2[[#This Row],[MktSec]],Table2[[#Headers],[callable]])</f>
        <v>#N/A</v>
      </c>
      <c r="H323" s="3" t="e">
        <f>_xll.BDP(Table2[[#This Row],[isin]]&amp;" "&amp;Table2[[#This Row],[MktSec]],Table2[[#Headers],[nxt_call_dt]])</f>
        <v>#N/A</v>
      </c>
      <c r="I323" s="3" t="e">
        <f>_xll.BDP(Table2[[#This Row],[isin]]&amp;" "&amp;Table2[[#This Row],[MktSec]],Table2[[#Headers],[final_maturity]])</f>
        <v>#N/A</v>
      </c>
    </row>
    <row r="324" spans="1:9" x14ac:dyDescent="0.25">
      <c r="A324" s="2" t="s">
        <v>173</v>
      </c>
      <c r="B324" s="2">
        <f>LEN(Table2[[#This Row],[isin]])</f>
        <v>4</v>
      </c>
      <c r="C324" s="2" t="s">
        <v>735</v>
      </c>
      <c r="D324" s="2" t="s">
        <v>173</v>
      </c>
      <c r="E324" s="2" t="str">
        <f>_xll.BDP(Table2[[#This Row],[isin]]&amp;" "&amp;Table2[[#This Row],[MktSec]],Table2[[#Headers],[short_name]])</f>
        <v>EURO FX CURR FUT  Jun20</v>
      </c>
      <c r="F324" s="3" t="str">
        <f t="array" ref="F324">_xll.BDP(Table2[[#This Row],[isin]]&amp;" "&amp;Table2[[#This Row],[MktSec]],Table2[[#Headers],[INDUSTRY_GROUP]])</f>
        <v>#N/A Field Not Applicable</v>
      </c>
      <c r="G324" s="3" t="str">
        <f>_xll.BDP(Table2[[#This Row],[isin]]&amp;" "&amp;Table2[[#This Row],[MktSec]],Table2[[#Headers],[callable]])</f>
        <v>#N/A Field Not Applicable</v>
      </c>
      <c r="H324" s="3" t="str">
        <f>_xll.BDP(Table2[[#This Row],[isin]]&amp;" "&amp;Table2[[#This Row],[MktSec]],Table2[[#Headers],[nxt_call_dt]])</f>
        <v>#N/A Field Not Applicable</v>
      </c>
      <c r="I324" s="3" t="str">
        <f>_xll.BDP(Table2[[#This Row],[isin]]&amp;" "&amp;Table2[[#This Row],[MktSec]],Table2[[#Headers],[final_maturity]])</f>
        <v>#N/A Field Not Applicable</v>
      </c>
    </row>
    <row r="325" spans="1:9" x14ac:dyDescent="0.25">
      <c r="A325" s="2" t="s">
        <v>309</v>
      </c>
      <c r="B325" s="2">
        <f>LEN(Table2[[#This Row],[isin]])</f>
        <v>20</v>
      </c>
      <c r="D325" s="2" t="s">
        <v>479</v>
      </c>
      <c r="E325" s="2" t="e">
        <f>_xll.BDP(Table2[[#This Row],[isin]]&amp;" "&amp;Table2[[#This Row],[MktSec]],Table2[[#Headers],[short_name]])</f>
        <v>#N/A</v>
      </c>
      <c r="F325" s="3" t="e">
        <f t="array" ref="F325">_xll.BDP(Table2[[#This Row],[isin]]&amp;" "&amp;Table2[[#This Row],[MktSec]],Table2[[#Headers],[INDUSTRY_GROUP]])</f>
        <v>#N/A</v>
      </c>
      <c r="G325" s="3" t="e">
        <f>_xll.BDP(Table2[[#This Row],[isin]]&amp;" "&amp;Table2[[#This Row],[MktSec]],Table2[[#Headers],[callable]])</f>
        <v>#N/A</v>
      </c>
      <c r="H325" s="3" t="e">
        <f>_xll.BDP(Table2[[#This Row],[isin]]&amp;" "&amp;Table2[[#This Row],[MktSec]],Table2[[#Headers],[nxt_call_dt]])</f>
        <v>#N/A</v>
      </c>
      <c r="I325" s="3" t="e">
        <f>_xll.BDP(Table2[[#This Row],[isin]]&amp;" "&amp;Table2[[#This Row],[MktSec]],Table2[[#Headers],[final_maturity]])</f>
        <v>#N/A</v>
      </c>
    </row>
    <row r="326" spans="1:9" x14ac:dyDescent="0.25">
      <c r="A326" s="2" t="s">
        <v>310</v>
      </c>
      <c r="B326" s="2">
        <f>LEN(Table2[[#This Row],[isin]])</f>
        <v>20</v>
      </c>
      <c r="D326" s="2" t="s">
        <v>667</v>
      </c>
      <c r="E326" s="2" t="e">
        <f>_xll.BDP(Table2[[#This Row],[isin]]&amp;" "&amp;Table2[[#This Row],[MktSec]],Table2[[#Headers],[short_name]])</f>
        <v>#N/A</v>
      </c>
      <c r="F326" s="3" t="e">
        <f t="array" ref="F326">_xll.BDP(Table2[[#This Row],[isin]]&amp;" "&amp;Table2[[#This Row],[MktSec]],Table2[[#Headers],[INDUSTRY_GROUP]])</f>
        <v>#N/A</v>
      </c>
      <c r="G326" s="3" t="e">
        <f>_xll.BDP(Table2[[#This Row],[isin]]&amp;" "&amp;Table2[[#This Row],[MktSec]],Table2[[#Headers],[callable]])</f>
        <v>#N/A</v>
      </c>
      <c r="H326" s="3" t="e">
        <f>_xll.BDP(Table2[[#This Row],[isin]]&amp;" "&amp;Table2[[#This Row],[MktSec]],Table2[[#Headers],[nxt_call_dt]])</f>
        <v>#N/A</v>
      </c>
      <c r="I326" s="3" t="e">
        <f>_xll.BDP(Table2[[#This Row],[isin]]&amp;" "&amp;Table2[[#This Row],[MktSec]],Table2[[#Headers],[final_maturity]])</f>
        <v>#N/A</v>
      </c>
    </row>
    <row r="327" spans="1:9" x14ac:dyDescent="0.25">
      <c r="A327" s="2" t="s">
        <v>311</v>
      </c>
      <c r="B327" s="2">
        <f>LEN(Table2[[#This Row],[isin]])</f>
        <v>12</v>
      </c>
      <c r="C327" s="2" t="s">
        <v>734</v>
      </c>
      <c r="D327" s="2" t="s">
        <v>668</v>
      </c>
      <c r="E327" s="2" t="str">
        <f>_xll.BDP(Table2[[#This Row],[isin]]&amp;" "&amp;Table2[[#This Row],[MktSec]],Table2[[#Headers],[short_name]])</f>
        <v>#N/A Invalid Security</v>
      </c>
      <c r="F327" s="3" t="str">
        <f t="array" ref="F327">_xll.BDP(Table2[[#This Row],[isin]]&amp;" "&amp;Table2[[#This Row],[MktSec]],Table2[[#Headers],[INDUSTRY_GROUP]])</f>
        <v>#N/A Invalid Security</v>
      </c>
      <c r="G327" s="3" t="str">
        <f>_xll.BDP(Table2[[#This Row],[isin]]&amp;" "&amp;Table2[[#This Row],[MktSec]],Table2[[#Headers],[callable]])</f>
        <v>#N/A Invalid Security</v>
      </c>
      <c r="H327" s="3" t="str">
        <f>_xll.BDP(Table2[[#This Row],[isin]]&amp;" "&amp;Table2[[#This Row],[MktSec]],Table2[[#Headers],[nxt_call_dt]])</f>
        <v>#N/A Invalid Security</v>
      </c>
      <c r="I327" s="3" t="str">
        <f>_xll.BDP(Table2[[#This Row],[isin]]&amp;" "&amp;Table2[[#This Row],[MktSec]],Table2[[#Headers],[final_maturity]])</f>
        <v>#N/A Invalid Security</v>
      </c>
    </row>
    <row r="328" spans="1:9" x14ac:dyDescent="0.25">
      <c r="A328" s="2" t="s">
        <v>312</v>
      </c>
      <c r="B328" s="2">
        <f>LEN(Table2[[#This Row],[isin]])</f>
        <v>20</v>
      </c>
      <c r="D328" s="2" t="s">
        <v>669</v>
      </c>
      <c r="E328" s="2" t="e">
        <f>_xll.BDP(Table2[[#This Row],[isin]]&amp;" "&amp;Table2[[#This Row],[MktSec]],Table2[[#Headers],[short_name]])</f>
        <v>#N/A</v>
      </c>
      <c r="F328" s="3" t="e">
        <f t="array" ref="F328">_xll.BDP(Table2[[#This Row],[isin]]&amp;" "&amp;Table2[[#This Row],[MktSec]],Table2[[#Headers],[INDUSTRY_GROUP]])</f>
        <v>#N/A</v>
      </c>
      <c r="G328" s="3" t="e">
        <f>_xll.BDP(Table2[[#This Row],[isin]]&amp;" "&amp;Table2[[#This Row],[MktSec]],Table2[[#Headers],[callable]])</f>
        <v>#N/A</v>
      </c>
      <c r="H328" s="3" t="e">
        <f>_xll.BDP(Table2[[#This Row],[isin]]&amp;" "&amp;Table2[[#This Row],[MktSec]],Table2[[#Headers],[nxt_call_dt]])</f>
        <v>#N/A</v>
      </c>
      <c r="I328" s="3" t="e">
        <f>_xll.BDP(Table2[[#This Row],[isin]]&amp;" "&amp;Table2[[#This Row],[MktSec]],Table2[[#Headers],[final_maturity]])</f>
        <v>#N/A</v>
      </c>
    </row>
    <row r="329" spans="1:9" x14ac:dyDescent="0.25">
      <c r="A329" s="2" t="s">
        <v>313</v>
      </c>
      <c r="B329" s="2">
        <f>LEN(Table2[[#This Row],[isin]])</f>
        <v>20</v>
      </c>
      <c r="D329" s="2" t="s">
        <v>560</v>
      </c>
      <c r="E329" s="2" t="e">
        <f>_xll.BDP(Table2[[#This Row],[isin]]&amp;" "&amp;Table2[[#This Row],[MktSec]],Table2[[#Headers],[short_name]])</f>
        <v>#N/A</v>
      </c>
      <c r="F329" s="3" t="e">
        <f t="array" ref="F329">_xll.BDP(Table2[[#This Row],[isin]]&amp;" "&amp;Table2[[#This Row],[MktSec]],Table2[[#Headers],[INDUSTRY_GROUP]])</f>
        <v>#N/A</v>
      </c>
      <c r="G329" s="3" t="e">
        <f>_xll.BDP(Table2[[#This Row],[isin]]&amp;" "&amp;Table2[[#This Row],[MktSec]],Table2[[#Headers],[callable]])</f>
        <v>#N/A</v>
      </c>
      <c r="H329" s="3" t="e">
        <f>_xll.BDP(Table2[[#This Row],[isin]]&amp;" "&amp;Table2[[#This Row],[MktSec]],Table2[[#Headers],[nxt_call_dt]])</f>
        <v>#N/A</v>
      </c>
      <c r="I329" s="3" t="e">
        <f>_xll.BDP(Table2[[#This Row],[isin]]&amp;" "&amp;Table2[[#This Row],[MktSec]],Table2[[#Headers],[final_maturity]])</f>
        <v>#N/A</v>
      </c>
    </row>
    <row r="330" spans="1:9" x14ac:dyDescent="0.25">
      <c r="A330" s="2" t="s">
        <v>314</v>
      </c>
      <c r="B330" s="2">
        <f>LEN(Table2[[#This Row],[isin]])</f>
        <v>20</v>
      </c>
      <c r="D330" s="2" t="s">
        <v>584</v>
      </c>
      <c r="E330" s="2" t="e">
        <f>_xll.BDP(Table2[[#This Row],[isin]]&amp;" "&amp;Table2[[#This Row],[MktSec]],Table2[[#Headers],[short_name]])</f>
        <v>#N/A</v>
      </c>
      <c r="F330" s="3" t="e">
        <f t="array" ref="F330">_xll.BDP(Table2[[#This Row],[isin]]&amp;" "&amp;Table2[[#This Row],[MktSec]],Table2[[#Headers],[INDUSTRY_GROUP]])</f>
        <v>#N/A</v>
      </c>
      <c r="G330" s="3" t="e">
        <f>_xll.BDP(Table2[[#This Row],[isin]]&amp;" "&amp;Table2[[#This Row],[MktSec]],Table2[[#Headers],[callable]])</f>
        <v>#N/A</v>
      </c>
      <c r="H330" s="3" t="e">
        <f>_xll.BDP(Table2[[#This Row],[isin]]&amp;" "&amp;Table2[[#This Row],[MktSec]],Table2[[#Headers],[nxt_call_dt]])</f>
        <v>#N/A</v>
      </c>
      <c r="I330" s="3" t="e">
        <f>_xll.BDP(Table2[[#This Row],[isin]]&amp;" "&amp;Table2[[#This Row],[MktSec]],Table2[[#Headers],[final_maturity]])</f>
        <v>#N/A</v>
      </c>
    </row>
    <row r="331" spans="1:9" x14ac:dyDescent="0.25">
      <c r="A331" s="2" t="s">
        <v>315</v>
      </c>
      <c r="B331" s="2">
        <f>LEN(Table2[[#This Row],[isin]])</f>
        <v>20</v>
      </c>
      <c r="D331" s="2" t="s">
        <v>670</v>
      </c>
      <c r="E331" s="2" t="e">
        <f>_xll.BDP(Table2[[#This Row],[isin]]&amp;" "&amp;Table2[[#This Row],[MktSec]],Table2[[#Headers],[short_name]])</f>
        <v>#N/A</v>
      </c>
      <c r="F331" s="3" t="e">
        <f t="array" ref="F331">_xll.BDP(Table2[[#This Row],[isin]]&amp;" "&amp;Table2[[#This Row],[MktSec]],Table2[[#Headers],[INDUSTRY_GROUP]])</f>
        <v>#N/A</v>
      </c>
      <c r="G331" s="3" t="e">
        <f>_xll.BDP(Table2[[#This Row],[isin]]&amp;" "&amp;Table2[[#This Row],[MktSec]],Table2[[#Headers],[callable]])</f>
        <v>#N/A</v>
      </c>
      <c r="H331" s="3" t="e">
        <f>_xll.BDP(Table2[[#This Row],[isin]]&amp;" "&amp;Table2[[#This Row],[MktSec]],Table2[[#Headers],[nxt_call_dt]])</f>
        <v>#N/A</v>
      </c>
      <c r="I331" s="3" t="e">
        <f>_xll.BDP(Table2[[#This Row],[isin]]&amp;" "&amp;Table2[[#This Row],[MktSec]],Table2[[#Headers],[final_maturity]])</f>
        <v>#N/A</v>
      </c>
    </row>
    <row r="332" spans="1:9" x14ac:dyDescent="0.25">
      <c r="A332" s="2" t="s">
        <v>234</v>
      </c>
      <c r="B332" s="2">
        <f>LEN(Table2[[#This Row],[isin]])</f>
        <v>20</v>
      </c>
      <c r="D332" s="2" t="s">
        <v>601</v>
      </c>
      <c r="E332" s="2" t="e">
        <f>_xll.BDP(Table2[[#This Row],[isin]]&amp;" "&amp;Table2[[#This Row],[MktSec]],Table2[[#Headers],[short_name]])</f>
        <v>#N/A</v>
      </c>
      <c r="F332" s="3" t="e">
        <f t="array" ref="F332">_xll.BDP(Table2[[#This Row],[isin]]&amp;" "&amp;Table2[[#This Row],[MktSec]],Table2[[#Headers],[INDUSTRY_GROUP]])</f>
        <v>#N/A</v>
      </c>
      <c r="G332" s="3" t="e">
        <f>_xll.BDP(Table2[[#This Row],[isin]]&amp;" "&amp;Table2[[#This Row],[MktSec]],Table2[[#Headers],[callable]])</f>
        <v>#N/A</v>
      </c>
      <c r="H332" s="3" t="e">
        <f>_xll.BDP(Table2[[#This Row],[isin]]&amp;" "&amp;Table2[[#This Row],[MktSec]],Table2[[#Headers],[nxt_call_dt]])</f>
        <v>#N/A</v>
      </c>
      <c r="I332" s="3" t="e">
        <f>_xll.BDP(Table2[[#This Row],[isin]]&amp;" "&amp;Table2[[#This Row],[MktSec]],Table2[[#Headers],[final_maturity]])</f>
        <v>#N/A</v>
      </c>
    </row>
    <row r="333" spans="1:9" x14ac:dyDescent="0.25">
      <c r="A333" s="2" t="s">
        <v>316</v>
      </c>
      <c r="B333" s="2">
        <f>LEN(Table2[[#This Row],[isin]])</f>
        <v>20</v>
      </c>
      <c r="D333" s="2" t="s">
        <v>671</v>
      </c>
      <c r="E333" s="2" t="e">
        <f>_xll.BDP(Table2[[#This Row],[isin]]&amp;" "&amp;Table2[[#This Row],[MktSec]],Table2[[#Headers],[short_name]])</f>
        <v>#N/A</v>
      </c>
      <c r="F333" s="3" t="e">
        <f t="array" ref="F333">_xll.BDP(Table2[[#This Row],[isin]]&amp;" "&amp;Table2[[#This Row],[MktSec]],Table2[[#Headers],[INDUSTRY_GROUP]])</f>
        <v>#N/A</v>
      </c>
      <c r="G333" s="3" t="e">
        <f>_xll.BDP(Table2[[#This Row],[isin]]&amp;" "&amp;Table2[[#This Row],[MktSec]],Table2[[#Headers],[callable]])</f>
        <v>#N/A</v>
      </c>
      <c r="H333" s="3" t="e">
        <f>_xll.BDP(Table2[[#This Row],[isin]]&amp;" "&amp;Table2[[#This Row],[MktSec]],Table2[[#Headers],[nxt_call_dt]])</f>
        <v>#N/A</v>
      </c>
      <c r="I333" s="3" t="e">
        <f>_xll.BDP(Table2[[#This Row],[isin]]&amp;" "&amp;Table2[[#This Row],[MktSec]],Table2[[#Headers],[final_maturity]])</f>
        <v>#N/A</v>
      </c>
    </row>
    <row r="334" spans="1:9" x14ac:dyDescent="0.25">
      <c r="A334" s="2" t="s">
        <v>317</v>
      </c>
      <c r="B334" s="2">
        <f>LEN(Table2[[#This Row],[isin]])</f>
        <v>20</v>
      </c>
      <c r="D334" s="2" t="s">
        <v>672</v>
      </c>
      <c r="E334" s="2" t="e">
        <f>_xll.BDP(Table2[[#This Row],[isin]]&amp;" "&amp;Table2[[#This Row],[MktSec]],Table2[[#Headers],[short_name]])</f>
        <v>#N/A</v>
      </c>
      <c r="F334" s="3" t="e">
        <f t="array" ref="F334">_xll.BDP(Table2[[#This Row],[isin]]&amp;" "&amp;Table2[[#This Row],[MktSec]],Table2[[#Headers],[INDUSTRY_GROUP]])</f>
        <v>#N/A</v>
      </c>
      <c r="G334" s="3" t="e">
        <f>_xll.BDP(Table2[[#This Row],[isin]]&amp;" "&amp;Table2[[#This Row],[MktSec]],Table2[[#Headers],[callable]])</f>
        <v>#N/A</v>
      </c>
      <c r="H334" s="3" t="e">
        <f>_xll.BDP(Table2[[#This Row],[isin]]&amp;" "&amp;Table2[[#This Row],[MktSec]],Table2[[#Headers],[nxt_call_dt]])</f>
        <v>#N/A</v>
      </c>
      <c r="I334" s="3" t="e">
        <f>_xll.BDP(Table2[[#This Row],[isin]]&amp;" "&amp;Table2[[#This Row],[MktSec]],Table2[[#Headers],[final_maturity]])</f>
        <v>#N/A</v>
      </c>
    </row>
    <row r="335" spans="1:9" x14ac:dyDescent="0.25">
      <c r="A335" s="2" t="s">
        <v>318</v>
      </c>
      <c r="B335" s="2">
        <f>LEN(Table2[[#This Row],[isin]])</f>
        <v>20</v>
      </c>
      <c r="D335" s="2" t="s">
        <v>673</v>
      </c>
      <c r="E335" s="2" t="e">
        <f>_xll.BDP(Table2[[#This Row],[isin]]&amp;" "&amp;Table2[[#This Row],[MktSec]],Table2[[#Headers],[short_name]])</f>
        <v>#N/A</v>
      </c>
      <c r="F335" s="3" t="e">
        <f t="array" ref="F335">_xll.BDP(Table2[[#This Row],[isin]]&amp;" "&amp;Table2[[#This Row],[MktSec]],Table2[[#Headers],[INDUSTRY_GROUP]])</f>
        <v>#N/A</v>
      </c>
      <c r="G335" s="3" t="e">
        <f>_xll.BDP(Table2[[#This Row],[isin]]&amp;" "&amp;Table2[[#This Row],[MktSec]],Table2[[#Headers],[callable]])</f>
        <v>#N/A</v>
      </c>
      <c r="H335" s="3" t="e">
        <f>_xll.BDP(Table2[[#This Row],[isin]]&amp;" "&amp;Table2[[#This Row],[MktSec]],Table2[[#Headers],[nxt_call_dt]])</f>
        <v>#N/A</v>
      </c>
      <c r="I335" s="3" t="e">
        <f>_xll.BDP(Table2[[#This Row],[isin]]&amp;" "&amp;Table2[[#This Row],[MktSec]],Table2[[#Headers],[final_maturity]])</f>
        <v>#N/A</v>
      </c>
    </row>
    <row r="336" spans="1:9" x14ac:dyDescent="0.25">
      <c r="A336" s="2" t="s">
        <v>319</v>
      </c>
      <c r="B336" s="2">
        <f>LEN(Table2[[#This Row],[isin]])</f>
        <v>20</v>
      </c>
      <c r="D336" s="2" t="s">
        <v>633</v>
      </c>
      <c r="E336" s="2" t="e">
        <f>_xll.BDP(Table2[[#This Row],[isin]]&amp;" "&amp;Table2[[#This Row],[MktSec]],Table2[[#Headers],[short_name]])</f>
        <v>#N/A</v>
      </c>
      <c r="F336" s="3" t="e">
        <f t="array" ref="F336">_xll.BDP(Table2[[#This Row],[isin]]&amp;" "&amp;Table2[[#This Row],[MktSec]],Table2[[#Headers],[INDUSTRY_GROUP]])</f>
        <v>#N/A</v>
      </c>
      <c r="G336" s="3" t="e">
        <f>_xll.BDP(Table2[[#This Row],[isin]]&amp;" "&amp;Table2[[#This Row],[MktSec]],Table2[[#Headers],[callable]])</f>
        <v>#N/A</v>
      </c>
      <c r="H336" s="3" t="e">
        <f>_xll.BDP(Table2[[#This Row],[isin]]&amp;" "&amp;Table2[[#This Row],[MktSec]],Table2[[#Headers],[nxt_call_dt]])</f>
        <v>#N/A</v>
      </c>
      <c r="I336" s="3" t="e">
        <f>_xll.BDP(Table2[[#This Row],[isin]]&amp;" "&amp;Table2[[#This Row],[MktSec]],Table2[[#Headers],[final_maturity]])</f>
        <v>#N/A</v>
      </c>
    </row>
    <row r="337" spans="1:9" x14ac:dyDescent="0.25">
      <c r="A337" s="2" t="s">
        <v>320</v>
      </c>
      <c r="B337" s="2">
        <f>LEN(Table2[[#This Row],[isin]])</f>
        <v>20</v>
      </c>
      <c r="D337" s="2" t="s">
        <v>644</v>
      </c>
      <c r="E337" s="2" t="e">
        <f>_xll.BDP(Table2[[#This Row],[isin]]&amp;" "&amp;Table2[[#This Row],[MktSec]],Table2[[#Headers],[short_name]])</f>
        <v>#N/A</v>
      </c>
      <c r="F337" s="3" t="e">
        <f t="array" ref="F337">_xll.BDP(Table2[[#This Row],[isin]]&amp;" "&amp;Table2[[#This Row],[MktSec]],Table2[[#Headers],[INDUSTRY_GROUP]])</f>
        <v>#N/A</v>
      </c>
      <c r="G337" s="3" t="e">
        <f>_xll.BDP(Table2[[#This Row],[isin]]&amp;" "&amp;Table2[[#This Row],[MktSec]],Table2[[#Headers],[callable]])</f>
        <v>#N/A</v>
      </c>
      <c r="H337" s="3" t="e">
        <f>_xll.BDP(Table2[[#This Row],[isin]]&amp;" "&amp;Table2[[#This Row],[MktSec]],Table2[[#Headers],[nxt_call_dt]])</f>
        <v>#N/A</v>
      </c>
      <c r="I337" s="3" t="e">
        <f>_xll.BDP(Table2[[#This Row],[isin]]&amp;" "&amp;Table2[[#This Row],[MktSec]],Table2[[#Headers],[final_maturity]])</f>
        <v>#N/A</v>
      </c>
    </row>
    <row r="338" spans="1:9" x14ac:dyDescent="0.25">
      <c r="A338" s="2" t="s">
        <v>321</v>
      </c>
      <c r="B338" s="2">
        <f>LEN(Table2[[#This Row],[isin]])</f>
        <v>20</v>
      </c>
      <c r="D338" s="2" t="s">
        <v>648</v>
      </c>
      <c r="E338" s="2" t="e">
        <f>_xll.BDP(Table2[[#This Row],[isin]]&amp;" "&amp;Table2[[#This Row],[MktSec]],Table2[[#Headers],[short_name]])</f>
        <v>#N/A</v>
      </c>
      <c r="F338" s="3" t="e">
        <f t="array" ref="F338">_xll.BDP(Table2[[#This Row],[isin]]&amp;" "&amp;Table2[[#This Row],[MktSec]],Table2[[#Headers],[INDUSTRY_GROUP]])</f>
        <v>#N/A</v>
      </c>
      <c r="G338" s="3" t="e">
        <f>_xll.BDP(Table2[[#This Row],[isin]]&amp;" "&amp;Table2[[#This Row],[MktSec]],Table2[[#Headers],[callable]])</f>
        <v>#N/A</v>
      </c>
      <c r="H338" s="3" t="e">
        <f>_xll.BDP(Table2[[#This Row],[isin]]&amp;" "&amp;Table2[[#This Row],[MktSec]],Table2[[#Headers],[nxt_call_dt]])</f>
        <v>#N/A</v>
      </c>
      <c r="I338" s="3" t="e">
        <f>_xll.BDP(Table2[[#This Row],[isin]]&amp;" "&amp;Table2[[#This Row],[MktSec]],Table2[[#Headers],[final_maturity]])</f>
        <v>#N/A</v>
      </c>
    </row>
    <row r="339" spans="1:9" x14ac:dyDescent="0.25">
      <c r="A339" s="2" t="s">
        <v>322</v>
      </c>
      <c r="B339" s="2">
        <f>LEN(Table2[[#This Row],[isin]])</f>
        <v>20</v>
      </c>
      <c r="D339" s="2" t="s">
        <v>653</v>
      </c>
      <c r="E339" s="2" t="e">
        <f>_xll.BDP(Table2[[#This Row],[isin]]&amp;" "&amp;Table2[[#This Row],[MktSec]],Table2[[#Headers],[short_name]])</f>
        <v>#N/A</v>
      </c>
      <c r="F339" s="3" t="e">
        <f t="array" ref="F339">_xll.BDP(Table2[[#This Row],[isin]]&amp;" "&amp;Table2[[#This Row],[MktSec]],Table2[[#Headers],[INDUSTRY_GROUP]])</f>
        <v>#N/A</v>
      </c>
      <c r="G339" s="3" t="e">
        <f>_xll.BDP(Table2[[#This Row],[isin]]&amp;" "&amp;Table2[[#This Row],[MktSec]],Table2[[#Headers],[callable]])</f>
        <v>#N/A</v>
      </c>
      <c r="H339" s="3" t="e">
        <f>_xll.BDP(Table2[[#This Row],[isin]]&amp;" "&amp;Table2[[#This Row],[MktSec]],Table2[[#Headers],[nxt_call_dt]])</f>
        <v>#N/A</v>
      </c>
      <c r="I339" s="3" t="e">
        <f>_xll.BDP(Table2[[#This Row],[isin]]&amp;" "&amp;Table2[[#This Row],[MktSec]],Table2[[#Headers],[final_maturity]])</f>
        <v>#N/A</v>
      </c>
    </row>
    <row r="340" spans="1:9" x14ac:dyDescent="0.25">
      <c r="A340" s="2" t="s">
        <v>302</v>
      </c>
      <c r="B340" s="2">
        <f>LEN(Table2[[#This Row],[isin]])</f>
        <v>4</v>
      </c>
      <c r="C340" s="2" t="s">
        <v>735</v>
      </c>
      <c r="D340" s="2" t="s">
        <v>302</v>
      </c>
      <c r="E340" s="2" t="str">
        <f>_xll.BDP(Table2[[#This Row],[isin]]&amp;" "&amp;Table2[[#This Row],[MktSec]],Table2[[#Headers],[short_name]])</f>
        <v>EURO/GBP FUTURE   Jun20</v>
      </c>
      <c r="F340" s="3" t="str">
        <f t="array" ref="F340">_xll.BDP(Table2[[#This Row],[isin]]&amp;" "&amp;Table2[[#This Row],[MktSec]],Table2[[#Headers],[INDUSTRY_GROUP]])</f>
        <v>#N/A Field Not Applicable</v>
      </c>
      <c r="G340" s="3" t="str">
        <f>_xll.BDP(Table2[[#This Row],[isin]]&amp;" "&amp;Table2[[#This Row],[MktSec]],Table2[[#Headers],[callable]])</f>
        <v>#N/A Field Not Applicable</v>
      </c>
      <c r="H340" s="3" t="str">
        <f>_xll.BDP(Table2[[#This Row],[isin]]&amp;" "&amp;Table2[[#This Row],[MktSec]],Table2[[#Headers],[nxt_call_dt]])</f>
        <v>#N/A Field Not Applicable</v>
      </c>
      <c r="I340" s="3" t="str">
        <f>_xll.BDP(Table2[[#This Row],[isin]]&amp;" "&amp;Table2[[#This Row],[MktSec]],Table2[[#Headers],[final_maturity]])</f>
        <v>#N/A Field Not Applicable</v>
      </c>
    </row>
    <row r="341" spans="1:9" x14ac:dyDescent="0.25">
      <c r="A341" s="2" t="s">
        <v>323</v>
      </c>
      <c r="B341" s="2">
        <f>LEN(Table2[[#This Row],[isin]])</f>
        <v>20</v>
      </c>
      <c r="D341" s="2" t="s">
        <v>666</v>
      </c>
      <c r="E341" s="2" t="e">
        <f>_xll.BDP(Table2[[#This Row],[isin]]&amp;" "&amp;Table2[[#This Row],[MktSec]],Table2[[#Headers],[short_name]])</f>
        <v>#N/A</v>
      </c>
      <c r="F341" s="3" t="e">
        <f t="array" ref="F341">_xll.BDP(Table2[[#This Row],[isin]]&amp;" "&amp;Table2[[#This Row],[MktSec]],Table2[[#Headers],[INDUSTRY_GROUP]])</f>
        <v>#N/A</v>
      </c>
      <c r="G341" s="3" t="e">
        <f>_xll.BDP(Table2[[#This Row],[isin]]&amp;" "&amp;Table2[[#This Row],[MktSec]],Table2[[#Headers],[callable]])</f>
        <v>#N/A</v>
      </c>
      <c r="H341" s="3" t="e">
        <f>_xll.BDP(Table2[[#This Row],[isin]]&amp;" "&amp;Table2[[#This Row],[MktSec]],Table2[[#Headers],[nxt_call_dt]])</f>
        <v>#N/A</v>
      </c>
      <c r="I341" s="3" t="e">
        <f>_xll.BDP(Table2[[#This Row],[isin]]&amp;" "&amp;Table2[[#This Row],[MktSec]],Table2[[#Headers],[final_maturity]])</f>
        <v>#N/A</v>
      </c>
    </row>
    <row r="342" spans="1:9" x14ac:dyDescent="0.25">
      <c r="A342" s="2" t="s">
        <v>324</v>
      </c>
      <c r="B342" s="2">
        <f>LEN(Table2[[#This Row],[isin]])</f>
        <v>20</v>
      </c>
      <c r="D342" s="2" t="s">
        <v>324</v>
      </c>
      <c r="E342" s="2" t="e">
        <f>_xll.BDP(Table2[[#This Row],[isin]]&amp;" "&amp;Table2[[#This Row],[MktSec]],Table2[[#Headers],[short_name]])</f>
        <v>#N/A</v>
      </c>
      <c r="F342" s="3" t="e">
        <f t="array" ref="F342">_xll.BDP(Table2[[#This Row],[isin]]&amp;" "&amp;Table2[[#This Row],[MktSec]],Table2[[#Headers],[INDUSTRY_GROUP]])</f>
        <v>#N/A</v>
      </c>
      <c r="G342" s="3" t="e">
        <f>_xll.BDP(Table2[[#This Row],[isin]]&amp;" "&amp;Table2[[#This Row],[MktSec]],Table2[[#Headers],[callable]])</f>
        <v>#N/A</v>
      </c>
      <c r="H342" s="3" t="e">
        <f>_xll.BDP(Table2[[#This Row],[isin]]&amp;" "&amp;Table2[[#This Row],[MktSec]],Table2[[#Headers],[nxt_call_dt]])</f>
        <v>#N/A</v>
      </c>
      <c r="I342" s="3" t="e">
        <f>_xll.BDP(Table2[[#This Row],[isin]]&amp;" "&amp;Table2[[#This Row],[MktSec]],Table2[[#Headers],[final_maturity]])</f>
        <v>#N/A</v>
      </c>
    </row>
    <row r="343" spans="1:9" x14ac:dyDescent="0.25">
      <c r="A343" s="2" t="s">
        <v>325</v>
      </c>
      <c r="B343" s="2">
        <f>LEN(Table2[[#This Row],[isin]])</f>
        <v>12</v>
      </c>
      <c r="C343" s="2" t="s">
        <v>24</v>
      </c>
      <c r="D343" s="2" t="s">
        <v>674</v>
      </c>
      <c r="E343" s="2" t="str">
        <f>_xll.BDP(Table2[[#This Row],[isin]]&amp;" "&amp;Table2[[#This Row],[MktSec]],Table2[[#Headers],[short_name]])</f>
        <v>CRED AGRICOLE SA</v>
      </c>
      <c r="F343" s="3" t="str">
        <f t="array" ref="F343">_xll.BDP(Table2[[#This Row],[isin]]&amp;" "&amp;Table2[[#This Row],[MktSec]],Table2[[#Headers],[INDUSTRY_GROUP]])</f>
        <v>Banks</v>
      </c>
      <c r="G343" s="3" t="str">
        <f>_xll.BDP(Table2[[#This Row],[isin]]&amp;" "&amp;Table2[[#This Row],[MktSec]],Table2[[#Headers],[callable]])</f>
        <v>Y</v>
      </c>
      <c r="H343" s="3" t="str">
        <f>_xll.BDP(Table2[[#This Row],[isin]]&amp;" "&amp;Table2[[#This Row],[MktSec]],Table2[[#Headers],[nxt_call_dt]])</f>
        <v>23/09/2024</v>
      </c>
      <c r="I343" s="3" t="str">
        <f>_xll.BDP(Table2[[#This Row],[isin]]&amp;" "&amp;Table2[[#This Row],[MktSec]],Table2[[#Headers],[final_maturity]])</f>
        <v>#N/A Field Not Applicable</v>
      </c>
    </row>
    <row r="344" spans="1:9" x14ac:dyDescent="0.25">
      <c r="A344" s="2" t="s">
        <v>326</v>
      </c>
      <c r="B344" s="2">
        <f>LEN(Table2[[#This Row],[isin]])</f>
        <v>12</v>
      </c>
      <c r="C344" s="2" t="s">
        <v>24</v>
      </c>
      <c r="D344" s="2" t="s">
        <v>675</v>
      </c>
      <c r="E344" s="2" t="str">
        <f>_xll.BDP(Table2[[#This Row],[isin]]&amp;" "&amp;Table2[[#This Row],[MktSec]],Table2[[#Headers],[short_name]])</f>
        <v>CRED AGRICOLE SA</v>
      </c>
      <c r="F344" s="3" t="str">
        <f t="array" ref="F344">_xll.BDP(Table2[[#This Row],[isin]]&amp;" "&amp;Table2[[#This Row],[MktSec]],Table2[[#Headers],[INDUSTRY_GROUP]])</f>
        <v>Banks</v>
      </c>
      <c r="G344" s="3" t="str">
        <f>_xll.BDP(Table2[[#This Row],[isin]]&amp;" "&amp;Table2[[#This Row],[MktSec]],Table2[[#Headers],[callable]])</f>
        <v>Y</v>
      </c>
      <c r="H344" s="3" t="str">
        <f>_xll.BDP(Table2[[#This Row],[isin]]&amp;" "&amp;Table2[[#This Row],[MktSec]],Table2[[#Headers],[nxt_call_dt]])</f>
        <v>23/01/2024</v>
      </c>
      <c r="I344" s="3" t="str">
        <f>_xll.BDP(Table2[[#This Row],[isin]]&amp;" "&amp;Table2[[#This Row],[MktSec]],Table2[[#Headers],[final_maturity]])</f>
        <v>#N/A Field Not Applicable</v>
      </c>
    </row>
    <row r="345" spans="1:9" x14ac:dyDescent="0.25">
      <c r="A345" s="2" t="s">
        <v>327</v>
      </c>
      <c r="B345" s="2">
        <f>LEN(Table2[[#This Row],[isin]])</f>
        <v>12</v>
      </c>
      <c r="C345" s="2" t="s">
        <v>24</v>
      </c>
      <c r="D345" s="2" t="s">
        <v>676</v>
      </c>
      <c r="E345" s="2" t="str">
        <f>_xll.BDP(Table2[[#This Row],[isin]]&amp;" "&amp;Table2[[#This Row],[MktSec]],Table2[[#Headers],[short_name]])</f>
        <v>CRED AGRICOLE SA</v>
      </c>
      <c r="F345" s="3" t="str">
        <f t="array" ref="F345">_xll.BDP(Table2[[#This Row],[isin]]&amp;" "&amp;Table2[[#This Row],[MktSec]],Table2[[#Headers],[INDUSTRY_GROUP]])</f>
        <v>Banks</v>
      </c>
      <c r="G345" s="3" t="str">
        <f>_xll.BDP(Table2[[#This Row],[isin]]&amp;" "&amp;Table2[[#This Row],[MktSec]],Table2[[#Headers],[callable]])</f>
        <v>Y</v>
      </c>
      <c r="H345" s="3" t="str">
        <f>_xll.BDP(Table2[[#This Row],[isin]]&amp;" "&amp;Table2[[#This Row],[MktSec]],Table2[[#Headers],[nxt_call_dt]])</f>
        <v>23/12/2025</v>
      </c>
      <c r="I345" s="3" t="str">
        <f>_xll.BDP(Table2[[#This Row],[isin]]&amp;" "&amp;Table2[[#This Row],[MktSec]],Table2[[#Headers],[final_maturity]])</f>
        <v>#N/A Field Not Applicable</v>
      </c>
    </row>
    <row r="346" spans="1:9" x14ac:dyDescent="0.25">
      <c r="A346" s="2" t="s">
        <v>328</v>
      </c>
      <c r="B346" s="2">
        <f>LEN(Table2[[#This Row],[isin]])</f>
        <v>12</v>
      </c>
      <c r="C346" s="2" t="s">
        <v>24</v>
      </c>
      <c r="D346" s="2" t="s">
        <v>677</v>
      </c>
      <c r="E346" s="2" t="str">
        <f>_xll.BDP(Table2[[#This Row],[isin]]&amp;" "&amp;Table2[[#This Row],[MktSec]],Table2[[#Headers],[short_name]])</f>
        <v>BARCLAYS PLC</v>
      </c>
      <c r="F346" s="3" t="str">
        <f t="array" ref="F346">_xll.BDP(Table2[[#This Row],[isin]]&amp;" "&amp;Table2[[#This Row],[MktSec]],Table2[[#Headers],[INDUSTRY_GROUP]])</f>
        <v>Banks</v>
      </c>
      <c r="G346" s="3" t="str">
        <f>_xll.BDP(Table2[[#This Row],[isin]]&amp;" "&amp;Table2[[#This Row],[MktSec]],Table2[[#Headers],[callable]])</f>
        <v>Y</v>
      </c>
      <c r="H346" s="3" t="str">
        <f>_xll.BDP(Table2[[#This Row],[isin]]&amp;" "&amp;Table2[[#This Row],[MktSec]],Table2[[#Headers],[nxt_call_dt]])</f>
        <v>15/09/2024</v>
      </c>
      <c r="I346" s="3" t="str">
        <f>_xll.BDP(Table2[[#This Row],[isin]]&amp;" "&amp;Table2[[#This Row],[MktSec]],Table2[[#Headers],[final_maturity]])</f>
        <v>#N/A Field Not Applicable</v>
      </c>
    </row>
    <row r="347" spans="1:9" x14ac:dyDescent="0.25">
      <c r="A347" s="2" t="s">
        <v>329</v>
      </c>
      <c r="B347" s="2">
        <f>LEN(Table2[[#This Row],[isin]])</f>
        <v>12</v>
      </c>
      <c r="C347" s="2" t="s">
        <v>24</v>
      </c>
      <c r="D347" s="2" t="s">
        <v>678</v>
      </c>
      <c r="E347" s="2" t="str">
        <f>_xll.BDP(Table2[[#This Row],[isin]]&amp;" "&amp;Table2[[#This Row],[MktSec]],Table2[[#Headers],[short_name]])</f>
        <v>BARCLAYS PLC</v>
      </c>
      <c r="F347" s="3" t="str">
        <f t="array" ref="F347">_xll.BDP(Table2[[#This Row],[isin]]&amp;" "&amp;Table2[[#This Row],[MktSec]],Table2[[#Headers],[INDUSTRY_GROUP]])</f>
        <v>Banks</v>
      </c>
      <c r="G347" s="3" t="str">
        <f>_xll.BDP(Table2[[#This Row],[isin]]&amp;" "&amp;Table2[[#This Row],[MktSec]],Table2[[#Headers],[callable]])</f>
        <v>Y</v>
      </c>
      <c r="H347" s="3" t="str">
        <f>_xll.BDP(Table2[[#This Row],[isin]]&amp;" "&amp;Table2[[#This Row],[MktSec]],Table2[[#Headers],[nxt_call_dt]])</f>
        <v>15/03/2023</v>
      </c>
      <c r="I347" s="3" t="str">
        <f>_xll.BDP(Table2[[#This Row],[isin]]&amp;" "&amp;Table2[[#This Row],[MktSec]],Table2[[#Headers],[final_maturity]])</f>
        <v>#N/A Field Not Applicable</v>
      </c>
    </row>
    <row r="348" spans="1:9" x14ac:dyDescent="0.25">
      <c r="A348" s="2" t="s">
        <v>330</v>
      </c>
      <c r="B348" s="2">
        <f>LEN(Table2[[#This Row],[isin]])</f>
        <v>12</v>
      </c>
      <c r="C348" s="2" t="s">
        <v>24</v>
      </c>
      <c r="D348" s="2" t="s">
        <v>679</v>
      </c>
      <c r="E348" s="2" t="str">
        <f>_xll.BDP(Table2[[#This Row],[isin]]&amp;" "&amp;Table2[[#This Row],[MktSec]],Table2[[#Headers],[short_name]])</f>
        <v>BARCLAYS PLC</v>
      </c>
      <c r="F348" s="3" t="str">
        <f t="array" ref="F348">_xll.BDP(Table2[[#This Row],[isin]]&amp;" "&amp;Table2[[#This Row],[MktSec]],Table2[[#Headers],[INDUSTRY_GROUP]])</f>
        <v>Banks</v>
      </c>
      <c r="G348" s="3" t="str">
        <f>_xll.BDP(Table2[[#This Row],[isin]]&amp;" "&amp;Table2[[#This Row],[MktSec]],Table2[[#Headers],[callable]])</f>
        <v>Y</v>
      </c>
      <c r="H348" s="3" t="str">
        <f>_xll.BDP(Table2[[#This Row],[isin]]&amp;" "&amp;Table2[[#This Row],[MktSec]],Table2[[#Headers],[nxt_call_dt]])</f>
        <v>15/06/2025</v>
      </c>
      <c r="I348" s="3" t="str">
        <f>_xll.BDP(Table2[[#This Row],[isin]]&amp;" "&amp;Table2[[#This Row],[MktSec]],Table2[[#Headers],[final_maturity]])</f>
        <v>#N/A Field Not Applicable</v>
      </c>
    </row>
    <row r="349" spans="1:9" x14ac:dyDescent="0.25">
      <c r="A349" s="2" t="s">
        <v>331</v>
      </c>
      <c r="B349" s="2">
        <f>LEN(Table2[[#This Row],[isin]])</f>
        <v>12</v>
      </c>
      <c r="C349" s="2" t="s">
        <v>24</v>
      </c>
      <c r="D349" s="2" t="s">
        <v>680</v>
      </c>
      <c r="E349" s="2" t="str">
        <f>_xll.BDP(Table2[[#This Row],[isin]]&amp;" "&amp;Table2[[#This Row],[MktSec]],Table2[[#Headers],[short_name]])</f>
        <v>BARCLAYS PLC</v>
      </c>
      <c r="F349" s="3" t="str">
        <f t="array" ref="F349">_xll.BDP(Table2[[#This Row],[isin]]&amp;" "&amp;Table2[[#This Row],[MktSec]],Table2[[#Headers],[INDUSTRY_GROUP]])</f>
        <v>Banks</v>
      </c>
      <c r="G349" s="3" t="str">
        <f>_xll.BDP(Table2[[#This Row],[isin]]&amp;" "&amp;Table2[[#This Row],[MktSec]],Table2[[#Headers],[callable]])</f>
        <v>Y</v>
      </c>
      <c r="H349" s="3" t="str">
        <f>_xll.BDP(Table2[[#This Row],[isin]]&amp;" "&amp;Table2[[#This Row],[MktSec]],Table2[[#Headers],[nxt_call_dt]])</f>
        <v>15/03/2022</v>
      </c>
      <c r="I349" s="3" t="str">
        <f>_xll.BDP(Table2[[#This Row],[isin]]&amp;" "&amp;Table2[[#This Row],[MktSec]],Table2[[#Headers],[final_maturity]])</f>
        <v>#N/A Field Not Applicable</v>
      </c>
    </row>
    <row r="350" spans="1:9" x14ac:dyDescent="0.25">
      <c r="A350" s="2" t="s">
        <v>332</v>
      </c>
      <c r="B350" s="2">
        <f>LEN(Table2[[#This Row],[isin]])</f>
        <v>12</v>
      </c>
      <c r="C350" s="2" t="s">
        <v>24</v>
      </c>
      <c r="D350" s="2" t="s">
        <v>681</v>
      </c>
      <c r="E350" s="2" t="str">
        <f>_xll.BDP(Table2[[#This Row],[isin]]&amp;" "&amp;Table2[[#This Row],[MktSec]],Table2[[#Headers],[short_name]])</f>
        <v>BANCO BILBAO VIZ</v>
      </c>
      <c r="F350" s="3" t="str">
        <f t="array" ref="F350">_xll.BDP(Table2[[#This Row],[isin]]&amp;" "&amp;Table2[[#This Row],[MktSec]],Table2[[#Headers],[INDUSTRY_GROUP]])</f>
        <v>Banks</v>
      </c>
      <c r="G350" s="3" t="str">
        <f>_xll.BDP(Table2[[#This Row],[isin]]&amp;" "&amp;Table2[[#This Row],[MktSec]],Table2[[#Headers],[callable]])</f>
        <v>Y</v>
      </c>
      <c r="H350" s="3" t="str">
        <f>_xll.BDP(Table2[[#This Row],[isin]]&amp;" "&amp;Table2[[#This Row],[MktSec]],Table2[[#Headers],[nxt_call_dt]])</f>
        <v>29/03/2024</v>
      </c>
      <c r="I350" s="3" t="str">
        <f>_xll.BDP(Table2[[#This Row],[isin]]&amp;" "&amp;Table2[[#This Row],[MktSec]],Table2[[#Headers],[final_maturity]])</f>
        <v>#N/A Field Not Applicable</v>
      </c>
    </row>
    <row r="351" spans="1:9" x14ac:dyDescent="0.25">
      <c r="A351" s="2" t="s">
        <v>333</v>
      </c>
      <c r="B351" s="2">
        <f>LEN(Table2[[#This Row],[isin]])</f>
        <v>12</v>
      </c>
      <c r="C351" s="2" t="s">
        <v>24</v>
      </c>
      <c r="D351" s="2" t="s">
        <v>682</v>
      </c>
      <c r="E351" s="2" t="str">
        <f>_xll.BDP(Table2[[#This Row],[isin]]&amp;" "&amp;Table2[[#This Row],[MktSec]],Table2[[#Headers],[short_name]])</f>
        <v>BNP PARIBAS</v>
      </c>
      <c r="F351" s="3" t="str">
        <f t="array" ref="F351">_xll.BDP(Table2[[#This Row],[isin]]&amp;" "&amp;Table2[[#This Row],[MktSec]],Table2[[#Headers],[INDUSTRY_GROUP]])</f>
        <v>Banks</v>
      </c>
      <c r="G351" s="3" t="str">
        <f>_xll.BDP(Table2[[#This Row],[isin]]&amp;" "&amp;Table2[[#This Row],[MktSec]],Table2[[#Headers],[callable]])</f>
        <v>Y</v>
      </c>
      <c r="H351" s="3" t="str">
        <f>_xll.BDP(Table2[[#This Row],[isin]]&amp;" "&amp;Table2[[#This Row],[MktSec]],Table2[[#Headers],[nxt_call_dt]])</f>
        <v>25/02/2030</v>
      </c>
      <c r="I351" s="3" t="str">
        <f>_xll.BDP(Table2[[#This Row],[isin]]&amp;" "&amp;Table2[[#This Row],[MktSec]],Table2[[#Headers],[final_maturity]])</f>
        <v>#N/A Field Not Applicable</v>
      </c>
    </row>
    <row r="352" spans="1:9" x14ac:dyDescent="0.25">
      <c r="A352" s="2" t="s">
        <v>334</v>
      </c>
      <c r="B352" s="2">
        <f>LEN(Table2[[#This Row],[isin]])</f>
        <v>12</v>
      </c>
      <c r="C352" s="2" t="s">
        <v>24</v>
      </c>
      <c r="D352" s="2" t="s">
        <v>683</v>
      </c>
      <c r="E352" s="2" t="str">
        <f>_xll.BDP(Table2[[#This Row],[isin]]&amp;" "&amp;Table2[[#This Row],[MktSec]],Table2[[#Headers],[short_name]])</f>
        <v>BNP PARIBAS</v>
      </c>
      <c r="F352" s="3" t="str">
        <f t="array" ref="F352">_xll.BDP(Table2[[#This Row],[isin]]&amp;" "&amp;Table2[[#This Row],[MktSec]],Table2[[#Headers],[INDUSTRY_GROUP]])</f>
        <v>Banks</v>
      </c>
      <c r="G352" s="3" t="str">
        <f>_xll.BDP(Table2[[#This Row],[isin]]&amp;" "&amp;Table2[[#This Row],[MktSec]],Table2[[#Headers],[callable]])</f>
        <v>Y</v>
      </c>
      <c r="H352" s="3" t="str">
        <f>_xll.BDP(Table2[[#This Row],[isin]]&amp;" "&amp;Table2[[#This Row],[MktSec]],Table2[[#Headers],[nxt_call_dt]])</f>
        <v>15/11/2027</v>
      </c>
      <c r="I352" s="3" t="str">
        <f>_xll.BDP(Table2[[#This Row],[isin]]&amp;" "&amp;Table2[[#This Row],[MktSec]],Table2[[#Headers],[final_maturity]])</f>
        <v>#N/A Field Not Applicable</v>
      </c>
    </row>
    <row r="353" spans="1:9" x14ac:dyDescent="0.25">
      <c r="A353" s="2" t="s">
        <v>335</v>
      </c>
      <c r="B353" s="2">
        <f>LEN(Table2[[#This Row],[isin]])</f>
        <v>12</v>
      </c>
      <c r="C353" s="2" t="s">
        <v>24</v>
      </c>
      <c r="D353" s="2" t="s">
        <v>684</v>
      </c>
      <c r="E353" s="2" t="str">
        <f>_xll.BDP(Table2[[#This Row],[isin]]&amp;" "&amp;Table2[[#This Row],[MktSec]],Table2[[#Headers],[short_name]])</f>
        <v>BNP PARIBAS</v>
      </c>
      <c r="F353" s="3" t="str">
        <f t="array" ref="F353">_xll.BDP(Table2[[#This Row],[isin]]&amp;" "&amp;Table2[[#This Row],[MktSec]],Table2[[#Headers],[INDUSTRY_GROUP]])</f>
        <v>Banks</v>
      </c>
      <c r="G353" s="3" t="str">
        <f>_xll.BDP(Table2[[#This Row],[isin]]&amp;" "&amp;Table2[[#This Row],[MktSec]],Table2[[#Headers],[callable]])</f>
        <v>Y</v>
      </c>
      <c r="H353" s="3" t="str">
        <f>_xll.BDP(Table2[[#This Row],[isin]]&amp;" "&amp;Table2[[#This Row],[MktSec]],Table2[[#Headers],[nxt_call_dt]])</f>
        <v>17/06/2022</v>
      </c>
      <c r="I353" s="3" t="str">
        <f>_xll.BDP(Table2[[#This Row],[isin]]&amp;" "&amp;Table2[[#This Row],[MktSec]],Table2[[#Headers],[final_maturity]])</f>
        <v>#N/A Field Not Applicable</v>
      </c>
    </row>
    <row r="354" spans="1:9" x14ac:dyDescent="0.25">
      <c r="A354" s="2" t="s">
        <v>336</v>
      </c>
      <c r="B354" s="2">
        <f>LEN(Table2[[#This Row],[isin]])</f>
        <v>12</v>
      </c>
      <c r="C354" s="2" t="s">
        <v>24</v>
      </c>
      <c r="D354" s="2" t="s">
        <v>685</v>
      </c>
      <c r="E354" s="2" t="str">
        <f>_xll.BDP(Table2[[#This Row],[isin]]&amp;" "&amp;Table2[[#This Row],[MktSec]],Table2[[#Headers],[short_name]])</f>
        <v>BNP PARIBAS</v>
      </c>
      <c r="F354" s="3" t="str">
        <f t="array" ref="F354">_xll.BDP(Table2[[#This Row],[isin]]&amp;" "&amp;Table2[[#This Row],[MktSec]],Table2[[#Headers],[INDUSTRY_GROUP]])</f>
        <v>Banks</v>
      </c>
      <c r="G354" s="3" t="str">
        <f>_xll.BDP(Table2[[#This Row],[isin]]&amp;" "&amp;Table2[[#This Row],[MktSec]],Table2[[#Headers],[callable]])</f>
        <v>Y</v>
      </c>
      <c r="H354" s="3" t="str">
        <f>_xll.BDP(Table2[[#This Row],[isin]]&amp;" "&amp;Table2[[#This Row],[MktSec]],Table2[[#Headers],[nxt_call_dt]])</f>
        <v>19/08/2025</v>
      </c>
      <c r="I354" s="3" t="str">
        <f>_xll.BDP(Table2[[#This Row],[isin]]&amp;" "&amp;Table2[[#This Row],[MktSec]],Table2[[#Headers],[final_maturity]])</f>
        <v>#N/A Field Not Applicable</v>
      </c>
    </row>
    <row r="355" spans="1:9" x14ac:dyDescent="0.25">
      <c r="A355" s="2" t="s">
        <v>337</v>
      </c>
      <c r="B355" s="2">
        <f>LEN(Table2[[#This Row],[isin]])</f>
        <v>12</v>
      </c>
      <c r="C355" s="2" t="s">
        <v>24</v>
      </c>
      <c r="D355" s="2" t="s">
        <v>686</v>
      </c>
      <c r="E355" s="2" t="str">
        <f>_xll.BDP(Table2[[#This Row],[isin]]&amp;" "&amp;Table2[[#This Row],[MktSec]],Table2[[#Headers],[short_name]])</f>
        <v>COMMERZBANK AG</v>
      </c>
      <c r="F355" s="3" t="str">
        <f t="array" ref="F355">_xll.BDP(Table2[[#This Row],[isin]]&amp;" "&amp;Table2[[#This Row],[MktSec]],Table2[[#Headers],[INDUSTRY_GROUP]])</f>
        <v>Banks</v>
      </c>
      <c r="G355" s="3" t="str">
        <f>_xll.BDP(Table2[[#This Row],[isin]]&amp;" "&amp;Table2[[#This Row],[MktSec]],Table2[[#Headers],[callable]])</f>
        <v>Y</v>
      </c>
      <c r="H355" s="3" t="str">
        <f>_xll.BDP(Table2[[#This Row],[isin]]&amp;" "&amp;Table2[[#This Row],[MktSec]],Table2[[#Headers],[nxt_call_dt]])</f>
        <v>09/04/2025</v>
      </c>
      <c r="I355" s="3" t="str">
        <f>_xll.BDP(Table2[[#This Row],[isin]]&amp;" "&amp;Table2[[#This Row],[MktSec]],Table2[[#Headers],[final_maturity]])</f>
        <v>#N/A Field Not Applicable</v>
      </c>
    </row>
    <row r="356" spans="1:9" x14ac:dyDescent="0.25">
      <c r="A356" s="2" t="s">
        <v>338</v>
      </c>
      <c r="B356" s="2">
        <f>LEN(Table2[[#This Row],[isin]])</f>
        <v>12</v>
      </c>
      <c r="C356" s="2" t="s">
        <v>24</v>
      </c>
      <c r="D356" s="2" t="s">
        <v>687</v>
      </c>
      <c r="E356" s="2" t="str">
        <f>_xll.BDP(Table2[[#This Row],[isin]]&amp;" "&amp;Table2[[#This Row],[MktSec]],Table2[[#Headers],[short_name]])</f>
        <v>CREDIT SUISSE</v>
      </c>
      <c r="F356" s="3" t="str">
        <f t="array" ref="F356">_xll.BDP(Table2[[#This Row],[isin]]&amp;" "&amp;Table2[[#This Row],[MktSec]],Table2[[#Headers],[INDUSTRY_GROUP]])</f>
        <v>Banks</v>
      </c>
      <c r="G356" s="3" t="str">
        <f>_xll.BDP(Table2[[#This Row],[isin]]&amp;" "&amp;Table2[[#This Row],[MktSec]],Table2[[#Headers],[callable]])</f>
        <v>Y</v>
      </c>
      <c r="H356" s="3" t="str">
        <f>_xll.BDP(Table2[[#This Row],[isin]]&amp;" "&amp;Table2[[#This Row],[MktSec]],Table2[[#Headers],[nxt_call_dt]])</f>
        <v>24/01/2030</v>
      </c>
      <c r="I356" s="3" t="str">
        <f>_xll.BDP(Table2[[#This Row],[isin]]&amp;" "&amp;Table2[[#This Row],[MktSec]],Table2[[#Headers],[final_maturity]])</f>
        <v>#N/A Field Not Applicable</v>
      </c>
    </row>
    <row r="357" spans="1:9" x14ac:dyDescent="0.25">
      <c r="A357" s="2" t="s">
        <v>339</v>
      </c>
      <c r="B357" s="2">
        <f>LEN(Table2[[#This Row],[isin]])</f>
        <v>12</v>
      </c>
      <c r="C357" s="2" t="s">
        <v>24</v>
      </c>
      <c r="D357" s="2" t="s">
        <v>688</v>
      </c>
      <c r="E357" s="2" t="str">
        <f>_xll.BDP(Table2[[#This Row],[isin]]&amp;" "&amp;Table2[[#This Row],[MktSec]],Table2[[#Headers],[short_name]])</f>
        <v>CREDIT SUISSE</v>
      </c>
      <c r="F357" s="3" t="str">
        <f t="array" ref="F357">_xll.BDP(Table2[[#This Row],[isin]]&amp;" "&amp;Table2[[#This Row],[MktSec]],Table2[[#Headers],[INDUSTRY_GROUP]])</f>
        <v>Banks</v>
      </c>
      <c r="G357" s="3" t="str">
        <f>_xll.BDP(Table2[[#This Row],[isin]]&amp;" "&amp;Table2[[#This Row],[MktSec]],Table2[[#Headers],[callable]])</f>
        <v>Y</v>
      </c>
      <c r="H357" s="3" t="str">
        <f>_xll.BDP(Table2[[#This Row],[isin]]&amp;" "&amp;Table2[[#This Row],[MktSec]],Table2[[#Headers],[nxt_call_dt]])</f>
        <v>17/07/2023</v>
      </c>
      <c r="I357" s="3" t="str">
        <f>_xll.BDP(Table2[[#This Row],[isin]]&amp;" "&amp;Table2[[#This Row],[MktSec]],Table2[[#Headers],[final_maturity]])</f>
        <v>#N/A Field Not Applicable</v>
      </c>
    </row>
    <row r="358" spans="1:9" x14ac:dyDescent="0.25">
      <c r="A358" s="2" t="s">
        <v>340</v>
      </c>
      <c r="B358" s="2">
        <f>LEN(Table2[[#This Row],[isin]])</f>
        <v>12</v>
      </c>
      <c r="C358" s="2" t="s">
        <v>24</v>
      </c>
      <c r="D358" s="2" t="s">
        <v>689</v>
      </c>
      <c r="E358" s="2" t="str">
        <f>_xll.BDP(Table2[[#This Row],[isin]]&amp;" "&amp;Table2[[#This Row],[MktSec]],Table2[[#Headers],[short_name]])</f>
        <v>CREDIT SUISSE</v>
      </c>
      <c r="F358" s="3" t="str">
        <f t="array" ref="F358">_xll.BDP(Table2[[#This Row],[isin]]&amp;" "&amp;Table2[[#This Row],[MktSec]],Table2[[#Headers],[INDUSTRY_GROUP]])</f>
        <v>Banks</v>
      </c>
      <c r="G358" s="3" t="str">
        <f>_xll.BDP(Table2[[#This Row],[isin]]&amp;" "&amp;Table2[[#This Row],[MktSec]],Table2[[#Headers],[callable]])</f>
        <v>Y</v>
      </c>
      <c r="H358" s="3" t="str">
        <f>_xll.BDP(Table2[[#This Row],[isin]]&amp;" "&amp;Table2[[#This Row],[MktSec]],Table2[[#Headers],[nxt_call_dt]])</f>
        <v>12/09/2025</v>
      </c>
      <c r="I358" s="3" t="str">
        <f>_xll.BDP(Table2[[#This Row],[isin]]&amp;" "&amp;Table2[[#This Row],[MktSec]],Table2[[#Headers],[final_maturity]])</f>
        <v>#N/A Field Not Applicable</v>
      </c>
    </row>
    <row r="359" spans="1:9" x14ac:dyDescent="0.25">
      <c r="A359" s="2" t="s">
        <v>341</v>
      </c>
      <c r="B359" s="2">
        <f>LEN(Table2[[#This Row],[isin]])</f>
        <v>12</v>
      </c>
      <c r="C359" s="2" t="s">
        <v>24</v>
      </c>
      <c r="D359" s="2" t="s">
        <v>690</v>
      </c>
      <c r="E359" s="2" t="str">
        <f>_xll.BDP(Table2[[#This Row],[isin]]&amp;" "&amp;Table2[[#This Row],[MktSec]],Table2[[#Headers],[short_name]])</f>
        <v>ERSTE GROUP</v>
      </c>
      <c r="F359" s="3" t="str">
        <f t="array" ref="F359">_xll.BDP(Table2[[#This Row],[isin]]&amp;" "&amp;Table2[[#This Row],[MktSec]],Table2[[#Headers],[INDUSTRY_GROUP]])</f>
        <v>Banks</v>
      </c>
      <c r="G359" s="3" t="str">
        <f>_xll.BDP(Table2[[#This Row],[isin]]&amp;" "&amp;Table2[[#This Row],[MktSec]],Table2[[#Headers],[callable]])</f>
        <v>Y</v>
      </c>
      <c r="H359" s="3" t="str">
        <f>_xll.BDP(Table2[[#This Row],[isin]]&amp;" "&amp;Table2[[#This Row],[MktSec]],Table2[[#Headers],[nxt_call_dt]])</f>
        <v>15/10/2025</v>
      </c>
      <c r="I359" s="3" t="str">
        <f>_xll.BDP(Table2[[#This Row],[isin]]&amp;" "&amp;Table2[[#This Row],[MktSec]],Table2[[#Headers],[final_maturity]])</f>
        <v>#N/A Field Not Applicable</v>
      </c>
    </row>
    <row r="360" spans="1:9" x14ac:dyDescent="0.25">
      <c r="A360" s="2" t="s">
        <v>342</v>
      </c>
      <c r="B360" s="2">
        <f>LEN(Table2[[#This Row],[isin]])</f>
        <v>12</v>
      </c>
      <c r="C360" s="2" t="s">
        <v>24</v>
      </c>
      <c r="D360" s="2" t="s">
        <v>691</v>
      </c>
      <c r="E360" s="2" t="str">
        <f>_xll.BDP(Table2[[#This Row],[isin]]&amp;" "&amp;Table2[[#This Row],[MktSec]],Table2[[#Headers],[short_name]])</f>
        <v>ERSTE GROUP</v>
      </c>
      <c r="F360" s="3" t="str">
        <f t="array" ref="F360">_xll.BDP(Table2[[#This Row],[isin]]&amp;" "&amp;Table2[[#This Row],[MktSec]],Table2[[#Headers],[INDUSTRY_GROUP]])</f>
        <v>Banks</v>
      </c>
      <c r="G360" s="3" t="str">
        <f>_xll.BDP(Table2[[#This Row],[isin]]&amp;" "&amp;Table2[[#This Row],[MktSec]],Table2[[#Headers],[callable]])</f>
        <v>Y</v>
      </c>
      <c r="H360" s="3" t="str">
        <f>_xll.BDP(Table2[[#This Row],[isin]]&amp;" "&amp;Table2[[#This Row],[MktSec]],Table2[[#Headers],[nxt_call_dt]])</f>
        <v>15/04/2024</v>
      </c>
      <c r="I360" s="3" t="str">
        <f>_xll.BDP(Table2[[#This Row],[isin]]&amp;" "&amp;Table2[[#This Row],[MktSec]],Table2[[#Headers],[final_maturity]])</f>
        <v>#N/A Field Not Applicable</v>
      </c>
    </row>
    <row r="361" spans="1:9" x14ac:dyDescent="0.25">
      <c r="A361" s="2" t="s">
        <v>343</v>
      </c>
      <c r="B361" s="2">
        <f>LEN(Table2[[#This Row],[isin]])</f>
        <v>12</v>
      </c>
      <c r="C361" s="2" t="s">
        <v>24</v>
      </c>
      <c r="D361" s="2" t="s">
        <v>692</v>
      </c>
      <c r="E361" s="2" t="str">
        <f>_xll.BDP(Table2[[#This Row],[isin]]&amp;" "&amp;Table2[[#This Row],[MktSec]],Table2[[#Headers],[short_name]])</f>
        <v>ERSTE GROUP</v>
      </c>
      <c r="F361" s="3" t="str">
        <f t="array" ref="F361">_xll.BDP(Table2[[#This Row],[isin]]&amp;" "&amp;Table2[[#This Row],[MktSec]],Table2[[#Headers],[INDUSTRY_GROUP]])</f>
        <v>Banks</v>
      </c>
      <c r="G361" s="3" t="str">
        <f>_xll.BDP(Table2[[#This Row],[isin]]&amp;" "&amp;Table2[[#This Row],[MktSec]],Table2[[#Headers],[callable]])</f>
        <v>Y</v>
      </c>
      <c r="H361" s="3" t="str">
        <f>_xll.BDP(Table2[[#This Row],[isin]]&amp;" "&amp;Table2[[#This Row],[MktSec]],Table2[[#Headers],[nxt_call_dt]])</f>
        <v>15/10/2021</v>
      </c>
      <c r="I361" s="3" t="str">
        <f>_xll.BDP(Table2[[#This Row],[isin]]&amp;" "&amp;Table2[[#This Row],[MktSec]],Table2[[#Headers],[final_maturity]])</f>
        <v>#N/A Field Not Applicable</v>
      </c>
    </row>
    <row r="362" spans="1:9" x14ac:dyDescent="0.25">
      <c r="A362" s="2" t="s">
        <v>344</v>
      </c>
      <c r="B362" s="2">
        <f>LEN(Table2[[#This Row],[isin]])</f>
        <v>11</v>
      </c>
      <c r="D362" s="2" t="s">
        <v>344</v>
      </c>
      <c r="E362" s="2" t="str">
        <f>_xll.BDP(Table2[[#This Row],[isin]]&amp;" "&amp;Table2[[#This Row],[MktSec]],Table2[[#Headers],[short_name]])</f>
        <v>#N/A Invalid Security</v>
      </c>
      <c r="F362" s="3" t="str">
        <f t="array" ref="F362">_xll.BDP(Table2[[#This Row],[isin]]&amp;" "&amp;Table2[[#This Row],[MktSec]],Table2[[#Headers],[INDUSTRY_GROUP]])</f>
        <v>#N/A Invalid Security</v>
      </c>
      <c r="G362" s="3" t="str">
        <f>_xll.BDP(Table2[[#This Row],[isin]]&amp;" "&amp;Table2[[#This Row],[MktSec]],Table2[[#Headers],[callable]])</f>
        <v>#N/A Invalid Security</v>
      </c>
      <c r="H362" s="3" t="str">
        <f>_xll.BDP(Table2[[#This Row],[isin]]&amp;" "&amp;Table2[[#This Row],[MktSec]],Table2[[#Headers],[nxt_call_dt]])</f>
        <v>#N/A Invalid Security</v>
      </c>
      <c r="I362" s="3" t="str">
        <f>_xll.BDP(Table2[[#This Row],[isin]]&amp;" "&amp;Table2[[#This Row],[MktSec]],Table2[[#Headers],[final_maturity]])</f>
        <v>#N/A Invalid Security</v>
      </c>
    </row>
    <row r="363" spans="1:9" x14ac:dyDescent="0.25">
      <c r="A363" s="2" t="s">
        <v>345</v>
      </c>
      <c r="B363" s="2">
        <f>LEN(Table2[[#This Row],[isin]])</f>
        <v>12</v>
      </c>
      <c r="C363" s="2" t="s">
        <v>24</v>
      </c>
      <c r="D363" s="2" t="s">
        <v>693</v>
      </c>
      <c r="E363" s="2" t="str">
        <f>_xll.BDP(Table2[[#This Row],[isin]]&amp;" "&amp;Table2[[#This Row],[MktSec]],Table2[[#Headers],[short_name]])</f>
        <v>HSBC HOLDINGS</v>
      </c>
      <c r="F363" s="3" t="str">
        <f t="array" ref="F363">_xll.BDP(Table2[[#This Row],[isin]]&amp;" "&amp;Table2[[#This Row],[MktSec]],Table2[[#Headers],[INDUSTRY_GROUP]])</f>
        <v>Banks</v>
      </c>
      <c r="G363" s="3" t="str">
        <f>_xll.BDP(Table2[[#This Row],[isin]]&amp;" "&amp;Table2[[#This Row],[MktSec]],Table2[[#Headers],[callable]])</f>
        <v>Y</v>
      </c>
      <c r="H363" s="3" t="str">
        <f>_xll.BDP(Table2[[#This Row],[isin]]&amp;" "&amp;Table2[[#This Row],[MktSec]],Table2[[#Headers],[nxt_call_dt]])</f>
        <v>16/09/2022</v>
      </c>
      <c r="I363" s="3" t="str">
        <f>_xll.BDP(Table2[[#This Row],[isin]]&amp;" "&amp;Table2[[#This Row],[MktSec]],Table2[[#Headers],[final_maturity]])</f>
        <v>#N/A Field Not Applicable</v>
      </c>
    </row>
    <row r="364" spans="1:9" x14ac:dyDescent="0.25">
      <c r="A364" s="2" t="s">
        <v>346</v>
      </c>
      <c r="B364" s="2">
        <f>LEN(Table2[[#This Row],[isin]])</f>
        <v>12</v>
      </c>
      <c r="C364" s="2" t="s">
        <v>24</v>
      </c>
      <c r="D364" s="2" t="s">
        <v>694</v>
      </c>
      <c r="E364" s="2" t="str">
        <f>_xll.BDP(Table2[[#This Row],[isin]]&amp;" "&amp;Table2[[#This Row],[MktSec]],Table2[[#Headers],[short_name]])</f>
        <v>HSBC HOLDINGS</v>
      </c>
      <c r="F364" s="3" t="str">
        <f t="array" ref="F364">_xll.BDP(Table2[[#This Row],[isin]]&amp;" "&amp;Table2[[#This Row],[MktSec]],Table2[[#Headers],[INDUSTRY_GROUP]])</f>
        <v>Banks</v>
      </c>
      <c r="G364" s="3" t="str">
        <f>_xll.BDP(Table2[[#This Row],[isin]]&amp;" "&amp;Table2[[#This Row],[MktSec]],Table2[[#Headers],[callable]])</f>
        <v>Y</v>
      </c>
      <c r="H364" s="3" t="str">
        <f>_xll.BDP(Table2[[#This Row],[isin]]&amp;" "&amp;Table2[[#This Row],[MktSec]],Table2[[#Headers],[nxt_call_dt]])</f>
        <v>28/09/2026</v>
      </c>
      <c r="I364" s="3" t="str">
        <f>_xll.BDP(Table2[[#This Row],[isin]]&amp;" "&amp;Table2[[#This Row],[MktSec]],Table2[[#Headers],[final_maturity]])</f>
        <v>#N/A Field Not Applicable</v>
      </c>
    </row>
    <row r="365" spans="1:9" x14ac:dyDescent="0.25">
      <c r="A365" s="2" t="s">
        <v>347</v>
      </c>
      <c r="B365" s="2">
        <f>LEN(Table2[[#This Row],[isin]])</f>
        <v>12</v>
      </c>
      <c r="C365" s="2" t="s">
        <v>24</v>
      </c>
      <c r="D365" s="2" t="s">
        <v>695</v>
      </c>
      <c r="E365" s="2" t="str">
        <f>_xll.BDP(Table2[[#This Row],[isin]]&amp;" "&amp;Table2[[#This Row],[MktSec]],Table2[[#Headers],[short_name]])</f>
        <v>HSBC HOLDINGS</v>
      </c>
      <c r="F365" s="3" t="str">
        <f t="array" ref="F365">_xll.BDP(Table2[[#This Row],[isin]]&amp;" "&amp;Table2[[#This Row],[MktSec]],Table2[[#Headers],[INDUSTRY_GROUP]])</f>
        <v>Banks</v>
      </c>
      <c r="G365" s="3" t="str">
        <f>_xll.BDP(Table2[[#This Row],[isin]]&amp;" "&amp;Table2[[#This Row],[MktSec]],Table2[[#Headers],[callable]])</f>
        <v>Y</v>
      </c>
      <c r="H365" s="3" t="str">
        <f>_xll.BDP(Table2[[#This Row],[isin]]&amp;" "&amp;Table2[[#This Row],[MktSec]],Table2[[#Headers],[nxt_call_dt]])</f>
        <v>23/03/2028</v>
      </c>
      <c r="I365" s="3" t="str">
        <f>_xll.BDP(Table2[[#This Row],[isin]]&amp;" "&amp;Table2[[#This Row],[MktSec]],Table2[[#Headers],[final_maturity]])</f>
        <v>#N/A Field Not Applicable</v>
      </c>
    </row>
    <row r="366" spans="1:9" x14ac:dyDescent="0.25">
      <c r="A366" s="2" t="s">
        <v>348</v>
      </c>
      <c r="B366" s="2">
        <f>LEN(Table2[[#This Row],[isin]])</f>
        <v>12</v>
      </c>
      <c r="C366" s="2" t="s">
        <v>24</v>
      </c>
      <c r="D366" s="2" t="s">
        <v>696</v>
      </c>
      <c r="E366" s="2" t="str">
        <f>_xll.BDP(Table2[[#This Row],[isin]]&amp;" "&amp;Table2[[#This Row],[MktSec]],Table2[[#Headers],[short_name]])</f>
        <v>HSBC HOLDINGS</v>
      </c>
      <c r="F366" s="3" t="str">
        <f t="array" ref="F366">_xll.BDP(Table2[[#This Row],[isin]]&amp;" "&amp;Table2[[#This Row],[MktSec]],Table2[[#Headers],[INDUSTRY_GROUP]])</f>
        <v>Banks</v>
      </c>
      <c r="G366" s="3" t="str">
        <f>_xll.BDP(Table2[[#This Row],[isin]]&amp;" "&amp;Table2[[#This Row],[MktSec]],Table2[[#Headers],[callable]])</f>
        <v>Y</v>
      </c>
      <c r="H366" s="3" t="str">
        <f>_xll.BDP(Table2[[#This Row],[isin]]&amp;" "&amp;Table2[[#This Row],[MktSec]],Table2[[#Headers],[nxt_call_dt]])</f>
        <v>23/03/2023</v>
      </c>
      <c r="I366" s="3" t="str">
        <f>_xll.BDP(Table2[[#This Row],[isin]]&amp;" "&amp;Table2[[#This Row],[MktSec]],Table2[[#Headers],[final_maturity]])</f>
        <v>#N/A Field Not Applicable</v>
      </c>
    </row>
    <row r="367" spans="1:9" x14ac:dyDescent="0.25">
      <c r="A367" s="2" t="s">
        <v>349</v>
      </c>
      <c r="B367" s="2">
        <f>LEN(Table2[[#This Row],[isin]])</f>
        <v>12</v>
      </c>
      <c r="C367" s="2" t="s">
        <v>24</v>
      </c>
      <c r="D367" s="2" t="s">
        <v>697</v>
      </c>
      <c r="E367" s="2" t="str">
        <f>_xll.BDP(Table2[[#This Row],[isin]]&amp;" "&amp;Table2[[#This Row],[MktSec]],Table2[[#Headers],[short_name]])</f>
        <v>HSBC HOLDINGS</v>
      </c>
      <c r="F367" s="3" t="str">
        <f t="array" ref="F367">_xll.BDP(Table2[[#This Row],[isin]]&amp;" "&amp;Table2[[#This Row],[MktSec]],Table2[[#Headers],[INDUSTRY_GROUP]])</f>
        <v>Banks</v>
      </c>
      <c r="G367" s="3" t="str">
        <f>_xll.BDP(Table2[[#This Row],[isin]]&amp;" "&amp;Table2[[#This Row],[MktSec]],Table2[[#Headers],[callable]])</f>
        <v>Y</v>
      </c>
      <c r="H367" s="3" t="str">
        <f>_xll.BDP(Table2[[#This Row],[isin]]&amp;" "&amp;Table2[[#This Row],[MktSec]],Table2[[#Headers],[nxt_call_dt]])</f>
        <v>30/03/2025</v>
      </c>
      <c r="I367" s="3" t="str">
        <f>_xll.BDP(Table2[[#This Row],[isin]]&amp;" "&amp;Table2[[#This Row],[MktSec]],Table2[[#Headers],[final_maturity]])</f>
        <v>#N/A Field Not Applicable</v>
      </c>
    </row>
    <row r="368" spans="1:9" x14ac:dyDescent="0.25">
      <c r="A368" s="2" t="s">
        <v>350</v>
      </c>
      <c r="B368" s="2">
        <f>LEN(Table2[[#This Row],[isin]])</f>
        <v>12</v>
      </c>
      <c r="C368" s="2" t="s">
        <v>24</v>
      </c>
      <c r="D368" s="2" t="s">
        <v>697</v>
      </c>
      <c r="E368" s="2" t="str">
        <f>_xll.BDP(Table2[[#This Row],[isin]]&amp;" "&amp;Table2[[#This Row],[MktSec]],Table2[[#Headers],[short_name]])</f>
        <v>HSBC HOLDINGS</v>
      </c>
      <c r="F368" s="3" t="str">
        <f t="array" ref="F368">_xll.BDP(Table2[[#This Row],[isin]]&amp;" "&amp;Table2[[#This Row],[MktSec]],Table2[[#Headers],[INDUSTRY_GROUP]])</f>
        <v>Banks</v>
      </c>
      <c r="G368" s="3" t="str">
        <f>_xll.BDP(Table2[[#This Row],[isin]]&amp;" "&amp;Table2[[#This Row],[MktSec]],Table2[[#Headers],[callable]])</f>
        <v>Y</v>
      </c>
      <c r="H368" s="3" t="str">
        <f>_xll.BDP(Table2[[#This Row],[isin]]&amp;" "&amp;Table2[[#This Row],[MktSec]],Table2[[#Headers],[nxt_call_dt]])</f>
        <v>17/09/2024</v>
      </c>
      <c r="I368" s="3" t="str">
        <f>_xll.BDP(Table2[[#This Row],[isin]]&amp;" "&amp;Table2[[#This Row],[MktSec]],Table2[[#Headers],[final_maturity]])</f>
        <v>#N/A Field Not Applicable</v>
      </c>
    </row>
    <row r="369" spans="1:9" x14ac:dyDescent="0.25">
      <c r="A369" s="2" t="s">
        <v>351</v>
      </c>
      <c r="B369" s="2">
        <f>LEN(Table2[[#This Row],[isin]])</f>
        <v>12</v>
      </c>
      <c r="C369" s="2" t="s">
        <v>24</v>
      </c>
      <c r="D369" s="2" t="s">
        <v>698</v>
      </c>
      <c r="E369" s="2" t="str">
        <f>_xll.BDP(Table2[[#This Row],[isin]]&amp;" "&amp;Table2[[#This Row],[MktSec]],Table2[[#Headers],[short_name]])</f>
        <v>HSBC HOLDINGS</v>
      </c>
      <c r="F369" s="3" t="str">
        <f t="array" ref="F369">_xll.BDP(Table2[[#This Row],[isin]]&amp;" "&amp;Table2[[#This Row],[MktSec]],Table2[[#Headers],[INDUSTRY_GROUP]])</f>
        <v>Banks</v>
      </c>
      <c r="G369" s="3" t="str">
        <f>_xll.BDP(Table2[[#This Row],[isin]]&amp;" "&amp;Table2[[#This Row],[MktSec]],Table2[[#Headers],[callable]])</f>
        <v>Y</v>
      </c>
      <c r="H369" s="3" t="str">
        <f>_xll.BDP(Table2[[#This Row],[isin]]&amp;" "&amp;Table2[[#This Row],[MktSec]],Table2[[#Headers],[nxt_call_dt]])</f>
        <v>01/06/2021</v>
      </c>
      <c r="I369" s="3" t="str">
        <f>_xll.BDP(Table2[[#This Row],[isin]]&amp;" "&amp;Table2[[#This Row],[MktSec]],Table2[[#Headers],[final_maturity]])</f>
        <v>#N/A Field Not Applicable</v>
      </c>
    </row>
    <row r="370" spans="1:9" x14ac:dyDescent="0.25">
      <c r="A370" s="2" t="s">
        <v>352</v>
      </c>
      <c r="B370" s="2">
        <f>LEN(Table2[[#This Row],[isin]])</f>
        <v>12</v>
      </c>
      <c r="C370" s="2" t="s">
        <v>24</v>
      </c>
      <c r="D370" s="2" t="s">
        <v>699</v>
      </c>
      <c r="E370" s="2" t="str">
        <f>_xll.BDP(Table2[[#This Row],[isin]]&amp;" "&amp;Table2[[#This Row],[MktSec]],Table2[[#Headers],[short_name]])</f>
        <v>ING GROEP NV</v>
      </c>
      <c r="F370" s="3" t="str">
        <f t="array" ref="F370">_xll.BDP(Table2[[#This Row],[isin]]&amp;" "&amp;Table2[[#This Row],[MktSec]],Table2[[#Headers],[INDUSTRY_GROUP]])</f>
        <v>Banks</v>
      </c>
      <c r="G370" s="3" t="str">
        <f>_xll.BDP(Table2[[#This Row],[isin]]&amp;" "&amp;Table2[[#This Row],[MktSec]],Table2[[#Headers],[callable]])</f>
        <v>Y</v>
      </c>
      <c r="H370" s="3" t="str">
        <f>_xll.BDP(Table2[[#This Row],[isin]]&amp;" "&amp;Table2[[#This Row],[MktSec]],Table2[[#Headers],[nxt_call_dt]])</f>
        <v>16/05/2029</v>
      </c>
      <c r="I370" s="3" t="str">
        <f>_xll.BDP(Table2[[#This Row],[isin]]&amp;" "&amp;Table2[[#This Row],[MktSec]],Table2[[#Headers],[final_maturity]])</f>
        <v>#N/A Field Not Applicable</v>
      </c>
    </row>
    <row r="371" spans="1:9" x14ac:dyDescent="0.25">
      <c r="A371" s="2" t="s">
        <v>353</v>
      </c>
      <c r="B371" s="2">
        <f>LEN(Table2[[#This Row],[isin]])</f>
        <v>12</v>
      </c>
      <c r="C371" s="2" t="s">
        <v>24</v>
      </c>
      <c r="D371" s="2" t="s">
        <v>700</v>
      </c>
      <c r="E371" s="2" t="str">
        <f>_xll.BDP(Table2[[#This Row],[isin]]&amp;" "&amp;Table2[[#This Row],[MktSec]],Table2[[#Headers],[short_name]])</f>
        <v>ING GROEP NV</v>
      </c>
      <c r="F371" s="3" t="str">
        <f t="array" ref="F371">_xll.BDP(Table2[[#This Row],[isin]]&amp;" "&amp;Table2[[#This Row],[MktSec]],Table2[[#Headers],[INDUSTRY_GROUP]])</f>
        <v>Banks</v>
      </c>
      <c r="G371" s="3" t="str">
        <f>_xll.BDP(Table2[[#This Row],[isin]]&amp;" "&amp;Table2[[#This Row],[MktSec]],Table2[[#Headers],[callable]])</f>
        <v>Y</v>
      </c>
      <c r="H371" s="3" t="str">
        <f>_xll.BDP(Table2[[#This Row],[isin]]&amp;" "&amp;Table2[[#This Row],[MktSec]],Table2[[#Headers],[nxt_call_dt]])</f>
        <v>16/11/2026</v>
      </c>
      <c r="I371" s="3" t="str">
        <f>_xll.BDP(Table2[[#This Row],[isin]]&amp;" "&amp;Table2[[#This Row],[MktSec]],Table2[[#Headers],[final_maturity]])</f>
        <v>#N/A Field Not Applicable</v>
      </c>
    </row>
    <row r="372" spans="1:9" x14ac:dyDescent="0.25">
      <c r="A372" s="2" t="s">
        <v>354</v>
      </c>
      <c r="B372" s="2">
        <f>LEN(Table2[[#This Row],[isin]])</f>
        <v>12</v>
      </c>
      <c r="C372" s="2" t="s">
        <v>24</v>
      </c>
      <c r="D372" s="2" t="s">
        <v>701</v>
      </c>
      <c r="E372" s="2" t="str">
        <f>_xll.BDP(Table2[[#This Row],[isin]]&amp;" "&amp;Table2[[#This Row],[MktSec]],Table2[[#Headers],[short_name]])</f>
        <v>ING GROEP NV</v>
      </c>
      <c r="F372" s="3" t="str">
        <f t="array" ref="F372">_xll.BDP(Table2[[#This Row],[isin]]&amp;" "&amp;Table2[[#This Row],[MktSec]],Table2[[#Headers],[INDUSTRY_GROUP]])</f>
        <v>Banks</v>
      </c>
      <c r="G372" s="3" t="str">
        <f>_xll.BDP(Table2[[#This Row],[isin]]&amp;" "&amp;Table2[[#This Row],[MktSec]],Table2[[#Headers],[callable]])</f>
        <v>Y</v>
      </c>
      <c r="H372" s="3" t="str">
        <f>_xll.BDP(Table2[[#This Row],[isin]]&amp;" "&amp;Table2[[#This Row],[MktSec]],Table2[[#Headers],[nxt_call_dt]])</f>
        <v>16/04/2022</v>
      </c>
      <c r="I372" s="3" t="str">
        <f>_xll.BDP(Table2[[#This Row],[isin]]&amp;" "&amp;Table2[[#This Row],[MktSec]],Table2[[#Headers],[final_maturity]])</f>
        <v>#N/A Field Not Applicable</v>
      </c>
    </row>
    <row r="373" spans="1:9" x14ac:dyDescent="0.25">
      <c r="A373" s="2" t="s">
        <v>355</v>
      </c>
      <c r="B373" s="2">
        <f>LEN(Table2[[#This Row],[isin]])</f>
        <v>12</v>
      </c>
      <c r="C373" s="2" t="s">
        <v>24</v>
      </c>
      <c r="D373" s="2" t="s">
        <v>702</v>
      </c>
      <c r="E373" s="2" t="str">
        <f>_xll.BDP(Table2[[#This Row],[isin]]&amp;" "&amp;Table2[[#This Row],[MktSec]],Table2[[#Headers],[short_name]])</f>
        <v>ING GROEP NV</v>
      </c>
      <c r="F373" s="3" t="str">
        <f t="array" ref="F373">_xll.BDP(Table2[[#This Row],[isin]]&amp;" "&amp;Table2[[#This Row],[MktSec]],Table2[[#Headers],[INDUSTRY_GROUP]])</f>
        <v>Banks</v>
      </c>
      <c r="G373" s="3" t="str">
        <f>_xll.BDP(Table2[[#This Row],[isin]]&amp;" "&amp;Table2[[#This Row],[MktSec]],Table2[[#Headers],[callable]])</f>
        <v>Y</v>
      </c>
      <c r="H373" s="3" t="str">
        <f>_xll.BDP(Table2[[#This Row],[isin]]&amp;" "&amp;Table2[[#This Row],[MktSec]],Table2[[#Headers],[nxt_call_dt]])</f>
        <v>#N/A Field Not Applicable</v>
      </c>
      <c r="I373" s="3" t="str">
        <f>_xll.BDP(Table2[[#This Row],[isin]]&amp;" "&amp;Table2[[#This Row],[MktSec]],Table2[[#Headers],[final_maturity]])</f>
        <v>#N/A Field Not Applicable</v>
      </c>
    </row>
    <row r="374" spans="1:9" x14ac:dyDescent="0.25">
      <c r="A374" s="2" t="s">
        <v>356</v>
      </c>
      <c r="B374" s="2">
        <f>LEN(Table2[[#This Row],[isin]])</f>
        <v>12</v>
      </c>
      <c r="C374" s="2" t="s">
        <v>24</v>
      </c>
      <c r="D374" s="2" t="s">
        <v>703</v>
      </c>
      <c r="E374" s="2" t="str">
        <f>_xll.BDP(Table2[[#This Row],[isin]]&amp;" "&amp;Table2[[#This Row],[MktSec]],Table2[[#Headers],[short_name]])</f>
        <v>LLOYDS BK GR PLC</v>
      </c>
      <c r="F374" s="3" t="str">
        <f t="array" ref="F374">_xll.BDP(Table2[[#This Row],[isin]]&amp;" "&amp;Table2[[#This Row],[MktSec]],Table2[[#Headers],[INDUSTRY_GROUP]])</f>
        <v>Banks</v>
      </c>
      <c r="G374" s="3" t="str">
        <f>_xll.BDP(Table2[[#This Row],[isin]]&amp;" "&amp;Table2[[#This Row],[MktSec]],Table2[[#Headers],[callable]])</f>
        <v>Y</v>
      </c>
      <c r="H374" s="3" t="str">
        <f>_xll.BDP(Table2[[#This Row],[isin]]&amp;" "&amp;Table2[[#This Row],[MktSec]],Table2[[#Headers],[nxt_call_dt]])</f>
        <v>27/09/2025</v>
      </c>
      <c r="I374" s="3" t="str">
        <f>_xll.BDP(Table2[[#This Row],[isin]]&amp;" "&amp;Table2[[#This Row],[MktSec]],Table2[[#Headers],[final_maturity]])</f>
        <v>#N/A Field Not Applicable</v>
      </c>
    </row>
    <row r="375" spans="1:9" x14ac:dyDescent="0.25">
      <c r="A375" s="2" t="s">
        <v>357</v>
      </c>
      <c r="B375" s="2">
        <f>LEN(Table2[[#This Row],[isin]])</f>
        <v>12</v>
      </c>
      <c r="C375" s="2" t="s">
        <v>24</v>
      </c>
      <c r="D375" s="2" t="s">
        <v>704</v>
      </c>
      <c r="E375" s="2" t="str">
        <f>_xll.BDP(Table2[[#This Row],[isin]]&amp;" "&amp;Table2[[#This Row],[MktSec]],Table2[[#Headers],[short_name]])</f>
        <v>LLOYDS BK GR PLC</v>
      </c>
      <c r="F375" s="3" t="str">
        <f t="array" ref="F375">_xll.BDP(Table2[[#This Row],[isin]]&amp;" "&amp;Table2[[#This Row],[MktSec]],Table2[[#Headers],[INDUSTRY_GROUP]])</f>
        <v>Banks</v>
      </c>
      <c r="G375" s="3" t="str">
        <f>_xll.BDP(Table2[[#This Row],[isin]]&amp;" "&amp;Table2[[#This Row],[MktSec]],Table2[[#Headers],[callable]])</f>
        <v>Y</v>
      </c>
      <c r="H375" s="3" t="str">
        <f>_xll.BDP(Table2[[#This Row],[isin]]&amp;" "&amp;Table2[[#This Row],[MktSec]],Table2[[#Headers],[nxt_call_dt]])</f>
        <v>27/06/2023</v>
      </c>
      <c r="I375" s="3" t="str">
        <f>_xll.BDP(Table2[[#This Row],[isin]]&amp;" "&amp;Table2[[#This Row],[MktSec]],Table2[[#Headers],[final_maturity]])</f>
        <v>#N/A Field Not Applicable</v>
      </c>
    </row>
    <row r="376" spans="1:9" x14ac:dyDescent="0.25">
      <c r="A376" s="2" t="s">
        <v>358</v>
      </c>
      <c r="B376" s="2">
        <f>LEN(Table2[[#This Row],[isin]])</f>
        <v>12</v>
      </c>
      <c r="C376" s="2" t="s">
        <v>24</v>
      </c>
      <c r="D376" s="2" t="s">
        <v>705</v>
      </c>
      <c r="E376" s="2" t="str">
        <f>_xll.BDP(Table2[[#This Row],[isin]]&amp;" "&amp;Table2[[#This Row],[MktSec]],Table2[[#Headers],[short_name]])</f>
        <v>LLOYDS BK GR PLC</v>
      </c>
      <c r="F376" s="3" t="str">
        <f t="array" ref="F376">_xll.BDP(Table2[[#This Row],[isin]]&amp;" "&amp;Table2[[#This Row],[MktSec]],Table2[[#Headers],[INDUSTRY_GROUP]])</f>
        <v>Banks</v>
      </c>
      <c r="G376" s="3" t="str">
        <f>_xll.BDP(Table2[[#This Row],[isin]]&amp;" "&amp;Table2[[#This Row],[MktSec]],Table2[[#Headers],[callable]])</f>
        <v>Y</v>
      </c>
      <c r="H376" s="3" t="str">
        <f>_xll.BDP(Table2[[#This Row],[isin]]&amp;" "&amp;Table2[[#This Row],[MktSec]],Table2[[#Headers],[nxt_call_dt]])</f>
        <v>27/06/2029</v>
      </c>
      <c r="I376" s="3" t="str">
        <f>_xll.BDP(Table2[[#This Row],[isin]]&amp;" "&amp;Table2[[#This Row],[MktSec]],Table2[[#Headers],[final_maturity]])</f>
        <v>#N/A Field Not Applicable</v>
      </c>
    </row>
    <row r="377" spans="1:9" x14ac:dyDescent="0.25">
      <c r="A377" s="2" t="s">
        <v>359</v>
      </c>
      <c r="B377" s="2">
        <f>LEN(Table2[[#This Row],[isin]])</f>
        <v>12</v>
      </c>
      <c r="C377" s="2" t="s">
        <v>24</v>
      </c>
      <c r="D377" s="2" t="s">
        <v>706</v>
      </c>
      <c r="E377" s="2" t="str">
        <f>_xll.BDP(Table2[[#This Row],[isin]]&amp;" "&amp;Table2[[#This Row],[MktSec]],Table2[[#Headers],[short_name]])</f>
        <v>COOPERATIEVE RAB</v>
      </c>
      <c r="F377" s="3" t="str">
        <f t="array" ref="F377">_xll.BDP(Table2[[#This Row],[isin]]&amp;" "&amp;Table2[[#This Row],[MktSec]],Table2[[#Headers],[INDUSTRY_GROUP]])</f>
        <v>Banks</v>
      </c>
      <c r="G377" s="3" t="str">
        <f>_xll.BDP(Table2[[#This Row],[isin]]&amp;" "&amp;Table2[[#This Row],[MktSec]],Table2[[#Headers],[callable]])</f>
        <v>Y</v>
      </c>
      <c r="H377" s="3" t="str">
        <f>_xll.BDP(Table2[[#This Row],[isin]]&amp;" "&amp;Table2[[#This Row],[MktSec]],Table2[[#Headers],[nxt_call_dt]])</f>
        <v>29/12/2025</v>
      </c>
      <c r="I377" s="3" t="str">
        <f>_xll.BDP(Table2[[#This Row],[isin]]&amp;" "&amp;Table2[[#This Row],[MktSec]],Table2[[#Headers],[final_maturity]])</f>
        <v>#N/A Field Not Applicable</v>
      </c>
    </row>
    <row r="378" spans="1:9" x14ac:dyDescent="0.25">
      <c r="A378" s="2" t="s">
        <v>360</v>
      </c>
      <c r="B378" s="2">
        <f>LEN(Table2[[#This Row],[isin]])</f>
        <v>12</v>
      </c>
      <c r="C378" s="2" t="s">
        <v>24</v>
      </c>
      <c r="D378" s="2" t="s">
        <v>707</v>
      </c>
      <c r="E378" s="2" t="str">
        <f>_xll.BDP(Table2[[#This Row],[isin]]&amp;" "&amp;Table2[[#This Row],[MktSec]],Table2[[#Headers],[short_name]])</f>
        <v>COOPERATIEVE RAB</v>
      </c>
      <c r="F378" s="3" t="str">
        <f t="array" ref="F378">_xll.BDP(Table2[[#This Row],[isin]]&amp;" "&amp;Table2[[#This Row],[MktSec]],Table2[[#Headers],[INDUSTRY_GROUP]])</f>
        <v>Banks</v>
      </c>
      <c r="G378" s="3" t="str">
        <f>_xll.BDP(Table2[[#This Row],[isin]]&amp;" "&amp;Table2[[#This Row],[MktSec]],Table2[[#Headers],[callable]])</f>
        <v>Y</v>
      </c>
      <c r="H378" s="3" t="str">
        <f>_xll.BDP(Table2[[#This Row],[isin]]&amp;" "&amp;Table2[[#This Row],[MktSec]],Table2[[#Headers],[nxt_call_dt]])</f>
        <v>29/06/2021</v>
      </c>
      <c r="I378" s="3" t="str">
        <f>_xll.BDP(Table2[[#This Row],[isin]]&amp;" "&amp;Table2[[#This Row],[MktSec]],Table2[[#Headers],[final_maturity]])</f>
        <v>#N/A Field Not Applicable</v>
      </c>
    </row>
    <row r="379" spans="1:9" x14ac:dyDescent="0.25">
      <c r="A379" s="2" t="s">
        <v>361</v>
      </c>
      <c r="B379" s="2">
        <f>LEN(Table2[[#This Row],[isin]])</f>
        <v>12</v>
      </c>
      <c r="C379" s="2" t="s">
        <v>24</v>
      </c>
      <c r="D379" s="2" t="s">
        <v>708</v>
      </c>
      <c r="E379" s="2" t="str">
        <f>_xll.BDP(Table2[[#This Row],[isin]]&amp;" "&amp;Table2[[#This Row],[MktSec]],Table2[[#Headers],[short_name]])</f>
        <v>ROYAL BK SCOTLND</v>
      </c>
      <c r="F379" s="3" t="str">
        <f t="array" ref="F379">_xll.BDP(Table2[[#This Row],[isin]]&amp;" "&amp;Table2[[#This Row],[MktSec]],Table2[[#Headers],[INDUSTRY_GROUP]])</f>
        <v>Banks</v>
      </c>
      <c r="G379" s="3" t="str">
        <f>_xll.BDP(Table2[[#This Row],[isin]]&amp;" "&amp;Table2[[#This Row],[MktSec]],Table2[[#Headers],[callable]])</f>
        <v>Y</v>
      </c>
      <c r="H379" s="3" t="str">
        <f>_xll.BDP(Table2[[#This Row],[isin]]&amp;" "&amp;Table2[[#This Row],[MktSec]],Table2[[#Headers],[nxt_call_dt]])</f>
        <v>10/08/2025</v>
      </c>
      <c r="I379" s="3" t="str">
        <f>_xll.BDP(Table2[[#This Row],[isin]]&amp;" "&amp;Table2[[#This Row],[MktSec]],Table2[[#Headers],[final_maturity]])</f>
        <v>#N/A Field Not Applicable</v>
      </c>
    </row>
    <row r="380" spans="1:9" x14ac:dyDescent="0.25">
      <c r="A380" s="2" t="s">
        <v>362</v>
      </c>
      <c r="B380" s="2">
        <f>LEN(Table2[[#This Row],[isin]])</f>
        <v>12</v>
      </c>
      <c r="C380" s="2" t="s">
        <v>24</v>
      </c>
      <c r="D380" s="2" t="s">
        <v>709</v>
      </c>
      <c r="E380" s="2" t="str">
        <f>_xll.BDP(Table2[[#This Row],[isin]]&amp;" "&amp;Table2[[#This Row],[MktSec]],Table2[[#Headers],[short_name]])</f>
        <v>SVENSKA HNDLSBKN</v>
      </c>
      <c r="F380" s="3" t="str">
        <f t="array" ref="F380">_xll.BDP(Table2[[#This Row],[isin]]&amp;" "&amp;Table2[[#This Row],[MktSec]],Table2[[#Headers],[INDUSTRY_GROUP]])</f>
        <v>Banks</v>
      </c>
      <c r="G380" s="3" t="str">
        <f>_xll.BDP(Table2[[#This Row],[isin]]&amp;" "&amp;Table2[[#This Row],[MktSec]],Table2[[#Headers],[callable]])</f>
        <v>Y</v>
      </c>
      <c r="H380" s="3" t="str">
        <f>_xll.BDP(Table2[[#This Row],[isin]]&amp;" "&amp;Table2[[#This Row],[MktSec]],Table2[[#Headers],[nxt_call_dt]])</f>
        <v>01/03/2024</v>
      </c>
      <c r="I380" s="3" t="str">
        <f>_xll.BDP(Table2[[#This Row],[isin]]&amp;" "&amp;Table2[[#This Row],[MktSec]],Table2[[#Headers],[final_maturity]])</f>
        <v>#N/A Field Not Applicable</v>
      </c>
    </row>
    <row r="381" spans="1:9" x14ac:dyDescent="0.25">
      <c r="A381" s="2" t="s">
        <v>363</v>
      </c>
      <c r="B381" s="2">
        <f>LEN(Table2[[#This Row],[isin]])</f>
        <v>12</v>
      </c>
      <c r="C381" s="2" t="s">
        <v>24</v>
      </c>
      <c r="D381" s="2" t="s">
        <v>710</v>
      </c>
      <c r="E381" s="2" t="str">
        <f>_xll.BDP(Table2[[#This Row],[isin]]&amp;" "&amp;Table2[[#This Row],[MktSec]],Table2[[#Headers],[short_name]])</f>
        <v>SOCIETE GENERALE</v>
      </c>
      <c r="F381" s="3" t="str">
        <f t="array" ref="F381">_xll.BDP(Table2[[#This Row],[isin]]&amp;" "&amp;Table2[[#This Row],[MktSec]],Table2[[#Headers],[INDUSTRY_GROUP]])</f>
        <v>Banks</v>
      </c>
      <c r="G381" s="3" t="str">
        <f>_xll.BDP(Table2[[#This Row],[isin]]&amp;" "&amp;Table2[[#This Row],[MktSec]],Table2[[#Headers],[callable]])</f>
        <v>Y</v>
      </c>
      <c r="H381" s="3" t="str">
        <f>_xll.BDP(Table2[[#This Row],[isin]]&amp;" "&amp;Table2[[#This Row],[MktSec]],Table2[[#Headers],[nxt_call_dt]])</f>
        <v>04/10/2023</v>
      </c>
      <c r="I381" s="3" t="str">
        <f>_xll.BDP(Table2[[#This Row],[isin]]&amp;" "&amp;Table2[[#This Row],[MktSec]],Table2[[#Headers],[final_maturity]])</f>
        <v>#N/A Field Not Applicable</v>
      </c>
    </row>
    <row r="382" spans="1:9" x14ac:dyDescent="0.25">
      <c r="A382" s="2" t="s">
        <v>364</v>
      </c>
      <c r="B382" s="2">
        <f>LEN(Table2[[#This Row],[isin]])</f>
        <v>12</v>
      </c>
      <c r="C382" s="2" t="s">
        <v>24</v>
      </c>
      <c r="D382" s="2" t="s">
        <v>711</v>
      </c>
      <c r="E382" s="2" t="str">
        <f>_xll.BDP(Table2[[#This Row],[isin]]&amp;" "&amp;Table2[[#This Row],[MktSec]],Table2[[#Headers],[short_name]])</f>
        <v>SOCIETE GENERALE</v>
      </c>
      <c r="F382" s="3" t="str">
        <f t="array" ref="F382">_xll.BDP(Table2[[#This Row],[isin]]&amp;" "&amp;Table2[[#This Row],[MktSec]],Table2[[#Headers],[INDUSTRY_GROUP]])</f>
        <v>Banks</v>
      </c>
      <c r="G382" s="3" t="str">
        <f>_xll.BDP(Table2[[#This Row],[isin]]&amp;" "&amp;Table2[[#This Row],[MktSec]],Table2[[#Headers],[callable]])</f>
        <v>Y</v>
      </c>
      <c r="H382" s="3" t="str">
        <f>_xll.BDP(Table2[[#This Row],[isin]]&amp;" "&amp;Table2[[#This Row],[MktSec]],Table2[[#Headers],[nxt_call_dt]])</f>
        <v>18/12/2023</v>
      </c>
      <c r="I382" s="3" t="str">
        <f>_xll.BDP(Table2[[#This Row],[isin]]&amp;" "&amp;Table2[[#This Row],[MktSec]],Table2[[#Headers],[final_maturity]])</f>
        <v>#N/A Field Not Applicable</v>
      </c>
    </row>
    <row r="383" spans="1:9" x14ac:dyDescent="0.25">
      <c r="A383" s="2" t="s">
        <v>365</v>
      </c>
      <c r="B383" s="2">
        <f>LEN(Table2[[#This Row],[isin]])</f>
        <v>12</v>
      </c>
      <c r="C383" s="2" t="s">
        <v>24</v>
      </c>
      <c r="D383" s="2" t="s">
        <v>712</v>
      </c>
      <c r="E383" s="2" t="str">
        <f>_xll.BDP(Table2[[#This Row],[isin]]&amp;" "&amp;Table2[[#This Row],[MktSec]],Table2[[#Headers],[short_name]])</f>
        <v>SOCIETE GENERALE</v>
      </c>
      <c r="F383" s="3" t="str">
        <f t="array" ref="F383">_xll.BDP(Table2[[#This Row],[isin]]&amp;" "&amp;Table2[[#This Row],[MktSec]],Table2[[#Headers],[INDUSTRY_GROUP]])</f>
        <v>Banks</v>
      </c>
      <c r="G383" s="3" t="str">
        <f>_xll.BDP(Table2[[#This Row],[isin]]&amp;" "&amp;Table2[[#This Row],[MktSec]],Table2[[#Headers],[callable]])</f>
        <v>Y</v>
      </c>
      <c r="H383" s="3" t="str">
        <f>_xll.BDP(Table2[[#This Row],[isin]]&amp;" "&amp;Table2[[#This Row],[MktSec]],Table2[[#Headers],[nxt_call_dt]])</f>
        <v>29/09/2025</v>
      </c>
      <c r="I383" s="3" t="str">
        <f>_xll.BDP(Table2[[#This Row],[isin]]&amp;" "&amp;Table2[[#This Row],[MktSec]],Table2[[#Headers],[final_maturity]])</f>
        <v>#N/A Field Not Applicable</v>
      </c>
    </row>
    <row r="384" spans="1:9" x14ac:dyDescent="0.25">
      <c r="A384" s="2" t="s">
        <v>366</v>
      </c>
      <c r="B384" s="2">
        <f>LEN(Table2[[#This Row],[isin]])</f>
        <v>12</v>
      </c>
      <c r="C384" s="2" t="s">
        <v>24</v>
      </c>
      <c r="D384" s="2" t="s">
        <v>713</v>
      </c>
      <c r="E384" s="2" t="str">
        <f>_xll.BDP(Table2[[#This Row],[isin]]&amp;" "&amp;Table2[[#This Row],[MktSec]],Table2[[#Headers],[short_name]])</f>
        <v>SWEDBANK AB</v>
      </c>
      <c r="F384" s="3" t="str">
        <f t="array" ref="F384">_xll.BDP(Table2[[#This Row],[isin]]&amp;" "&amp;Table2[[#This Row],[MktSec]],Table2[[#Headers],[INDUSTRY_GROUP]])</f>
        <v>Banks</v>
      </c>
      <c r="G384" s="3" t="str">
        <f>_xll.BDP(Table2[[#This Row],[isin]]&amp;" "&amp;Table2[[#This Row],[MktSec]],Table2[[#Headers],[callable]])</f>
        <v>Y</v>
      </c>
      <c r="H384" s="3" t="str">
        <f>_xll.BDP(Table2[[#This Row],[isin]]&amp;" "&amp;Table2[[#This Row],[MktSec]],Table2[[#Headers],[nxt_call_dt]])</f>
        <v>17/09/2024</v>
      </c>
      <c r="I384" s="3" t="str">
        <f>_xll.BDP(Table2[[#This Row],[isin]]&amp;" "&amp;Table2[[#This Row],[MktSec]],Table2[[#Headers],[final_maturity]])</f>
        <v>#N/A Field Not Applicable</v>
      </c>
    </row>
    <row r="385" spans="1:9" x14ac:dyDescent="0.25">
      <c r="A385" s="2" t="s">
        <v>367</v>
      </c>
      <c r="B385" s="2">
        <f>LEN(Table2[[#This Row],[isin]])</f>
        <v>12</v>
      </c>
      <c r="C385" s="2" t="s">
        <v>24</v>
      </c>
      <c r="D385" s="2" t="s">
        <v>714</v>
      </c>
      <c r="E385" s="2" t="str">
        <f>_xll.BDP(Table2[[#This Row],[isin]]&amp;" "&amp;Table2[[#This Row],[MktSec]],Table2[[#Headers],[short_name]])</f>
        <v>UBS GROUP</v>
      </c>
      <c r="F385" s="3" t="str">
        <f t="array" ref="F385">_xll.BDP(Table2[[#This Row],[isin]]&amp;" "&amp;Table2[[#This Row],[MktSec]],Table2[[#Headers],[INDUSTRY_GROUP]])</f>
        <v>Banks</v>
      </c>
      <c r="G385" s="3" t="str">
        <f>_xll.BDP(Table2[[#This Row],[isin]]&amp;" "&amp;Table2[[#This Row],[MktSec]],Table2[[#Headers],[callable]])</f>
        <v>Y</v>
      </c>
      <c r="H385" s="3" t="str">
        <f>_xll.BDP(Table2[[#This Row],[isin]]&amp;" "&amp;Table2[[#This Row],[MktSec]],Table2[[#Headers],[nxt_call_dt]])</f>
        <v>31/01/2023</v>
      </c>
      <c r="I385" s="3" t="str">
        <f>_xll.BDP(Table2[[#This Row],[isin]]&amp;" "&amp;Table2[[#This Row],[MktSec]],Table2[[#Headers],[final_maturity]])</f>
        <v>#N/A Field Not Applicable</v>
      </c>
    </row>
    <row r="386" spans="1:9" x14ac:dyDescent="0.25">
      <c r="A386" s="2" t="s">
        <v>368</v>
      </c>
      <c r="B386" s="2">
        <f>LEN(Table2[[#This Row],[isin]])</f>
        <v>12</v>
      </c>
      <c r="C386" s="2" t="s">
        <v>24</v>
      </c>
      <c r="D386" s="2" t="s">
        <v>715</v>
      </c>
      <c r="E386" s="2" t="str">
        <f>_xll.BDP(Table2[[#This Row],[isin]]&amp;" "&amp;Table2[[#This Row],[MktSec]],Table2[[#Headers],[short_name]])</f>
        <v>UBS GROUP</v>
      </c>
      <c r="F386" s="3" t="str">
        <f t="array" ref="F386">_xll.BDP(Table2[[#This Row],[isin]]&amp;" "&amp;Table2[[#This Row],[MktSec]],Table2[[#Headers],[INDUSTRY_GROUP]])</f>
        <v>Banks</v>
      </c>
      <c r="G386" s="3" t="str">
        <f>_xll.BDP(Table2[[#This Row],[isin]]&amp;" "&amp;Table2[[#This Row],[MktSec]],Table2[[#Headers],[callable]])</f>
        <v>Y</v>
      </c>
      <c r="H386" s="3" t="str">
        <f>_xll.BDP(Table2[[#This Row],[isin]]&amp;" "&amp;Table2[[#This Row],[MktSec]],Table2[[#Headers],[nxt_call_dt]])</f>
        <v>10/08/2021</v>
      </c>
      <c r="I386" s="3" t="str">
        <f>_xll.BDP(Table2[[#This Row],[isin]]&amp;" "&amp;Table2[[#This Row],[MktSec]],Table2[[#Headers],[final_maturity]])</f>
        <v>#N/A Field Not Applicable</v>
      </c>
    </row>
    <row r="387" spans="1:9" x14ac:dyDescent="0.25">
      <c r="A387" s="2" t="s">
        <v>369</v>
      </c>
      <c r="B387" s="2">
        <f>LEN(Table2[[#This Row],[isin]])</f>
        <v>12</v>
      </c>
      <c r="C387" s="2" t="s">
        <v>24</v>
      </c>
      <c r="D387" s="2" t="s">
        <v>716</v>
      </c>
      <c r="E387" s="2" t="str">
        <f>_xll.BDP(Table2[[#This Row],[isin]]&amp;" "&amp;Table2[[#This Row],[MktSec]],Table2[[#Headers],[short_name]])</f>
        <v>UBS GROUP FUNDIN</v>
      </c>
      <c r="F387" s="3" t="str">
        <f t="array" ref="F387">_xll.BDP(Table2[[#This Row],[isin]]&amp;" "&amp;Table2[[#This Row],[MktSec]],Table2[[#Headers],[INDUSTRY_GROUP]])</f>
        <v>Banks</v>
      </c>
      <c r="G387" s="3" t="str">
        <f>_xll.BDP(Table2[[#This Row],[isin]]&amp;" "&amp;Table2[[#This Row],[MktSec]],Table2[[#Headers],[callable]])</f>
        <v>Y</v>
      </c>
      <c r="H387" s="3" t="str">
        <f>_xll.BDP(Table2[[#This Row],[isin]]&amp;" "&amp;Table2[[#This Row],[MktSec]],Table2[[#Headers],[nxt_call_dt]])</f>
        <v>31/01/2024</v>
      </c>
      <c r="I387" s="3" t="str">
        <f>_xll.BDP(Table2[[#This Row],[isin]]&amp;" "&amp;Table2[[#This Row],[MktSec]],Table2[[#Headers],[final_maturity]])</f>
        <v>#N/A Field Not Applicable</v>
      </c>
    </row>
    <row r="388" spans="1:9" x14ac:dyDescent="0.25">
      <c r="A388" s="2" t="s">
        <v>370</v>
      </c>
      <c r="B388" s="2">
        <f>LEN(Table2[[#This Row],[isin]])</f>
        <v>12</v>
      </c>
      <c r="C388" s="2" t="s">
        <v>24</v>
      </c>
      <c r="D388" s="2" t="s">
        <v>717</v>
      </c>
      <c r="E388" s="2" t="str">
        <f>_xll.BDP(Table2[[#This Row],[isin]]&amp;" "&amp;Table2[[#This Row],[MktSec]],Table2[[#Headers],[short_name]])</f>
        <v>UNICREDIT SPA</v>
      </c>
      <c r="F388" s="3" t="str">
        <f t="array" ref="F388">_xll.BDP(Table2[[#This Row],[isin]]&amp;" "&amp;Table2[[#This Row],[MktSec]],Table2[[#Headers],[INDUSTRY_GROUP]])</f>
        <v>Banks</v>
      </c>
      <c r="G388" s="3" t="str">
        <f>_xll.BDP(Table2[[#This Row],[isin]]&amp;" "&amp;Table2[[#This Row],[MktSec]],Table2[[#Headers],[callable]])</f>
        <v>Y</v>
      </c>
      <c r="H388" s="3" t="str">
        <f>_xll.BDP(Table2[[#This Row],[isin]]&amp;" "&amp;Table2[[#This Row],[MktSec]],Table2[[#Headers],[nxt_call_dt]])</f>
        <v>03/06/2026</v>
      </c>
      <c r="I388" s="3" t="str">
        <f>_xll.BDP(Table2[[#This Row],[isin]]&amp;" "&amp;Table2[[#This Row],[MktSec]],Table2[[#Headers],[final_maturity]])</f>
        <v>#N/A Field Not Applicable</v>
      </c>
    </row>
    <row r="389" spans="1:9" x14ac:dyDescent="0.25">
      <c r="A389" s="2" t="s">
        <v>340</v>
      </c>
      <c r="B389" s="2">
        <f>LEN(Table2[[#This Row],[isin]])</f>
        <v>12</v>
      </c>
      <c r="C389" s="2" t="s">
        <v>24</v>
      </c>
      <c r="D389" s="2" t="s">
        <v>689</v>
      </c>
      <c r="E389" s="2" t="str">
        <f>_xll.BDP(Table2[[#This Row],[isin]]&amp;" "&amp;Table2[[#This Row],[MktSec]],Table2[[#Headers],[short_name]])</f>
        <v>CREDIT SUISSE</v>
      </c>
      <c r="F389" s="3" t="str">
        <f t="array" ref="F389">_xll.BDP(Table2[[#This Row],[isin]]&amp;" "&amp;Table2[[#This Row],[MktSec]],Table2[[#Headers],[INDUSTRY_GROUP]])</f>
        <v>Banks</v>
      </c>
      <c r="G389" s="3" t="str">
        <f>_xll.BDP(Table2[[#This Row],[isin]]&amp;" "&amp;Table2[[#This Row],[MktSec]],Table2[[#Headers],[callable]])</f>
        <v>Y</v>
      </c>
      <c r="H389" s="3" t="str">
        <f>_xll.BDP(Table2[[#This Row],[isin]]&amp;" "&amp;Table2[[#This Row],[MktSec]],Table2[[#Headers],[nxt_call_dt]])</f>
        <v>12/09/2025</v>
      </c>
      <c r="I389" s="3" t="str">
        <f>_xll.BDP(Table2[[#This Row],[isin]]&amp;" "&amp;Table2[[#This Row],[MktSec]],Table2[[#Headers],[final_maturity]])</f>
        <v>#N/A Field Not Applicable</v>
      </c>
    </row>
    <row r="390" spans="1:9" x14ac:dyDescent="0.25">
      <c r="A390" s="2" t="s">
        <v>347</v>
      </c>
      <c r="B390" s="2">
        <f>LEN(Table2[[#This Row],[isin]])</f>
        <v>12</v>
      </c>
      <c r="C390" s="2" t="s">
        <v>24</v>
      </c>
      <c r="D390" s="2" t="s">
        <v>695</v>
      </c>
      <c r="E390" s="2" t="str">
        <f>_xll.BDP(Table2[[#This Row],[isin]]&amp;" "&amp;Table2[[#This Row],[MktSec]],Table2[[#Headers],[short_name]])</f>
        <v>HSBC HOLDINGS</v>
      </c>
      <c r="F390" s="3" t="str">
        <f t="array" ref="F390">_xll.BDP(Table2[[#This Row],[isin]]&amp;" "&amp;Table2[[#This Row],[MktSec]],Table2[[#Headers],[INDUSTRY_GROUP]])</f>
        <v>Banks</v>
      </c>
      <c r="G390" s="3" t="str">
        <f>_xll.BDP(Table2[[#This Row],[isin]]&amp;" "&amp;Table2[[#This Row],[MktSec]],Table2[[#Headers],[callable]])</f>
        <v>Y</v>
      </c>
      <c r="H390" s="3" t="str">
        <f>_xll.BDP(Table2[[#This Row],[isin]]&amp;" "&amp;Table2[[#This Row],[MktSec]],Table2[[#Headers],[nxt_call_dt]])</f>
        <v>23/03/2028</v>
      </c>
      <c r="I390" s="3" t="str">
        <f>_xll.BDP(Table2[[#This Row],[isin]]&amp;" "&amp;Table2[[#This Row],[MktSec]],Table2[[#Headers],[final_maturity]])</f>
        <v>#N/A Field Not Applicable</v>
      </c>
    </row>
    <row r="391" spans="1:9" x14ac:dyDescent="0.25">
      <c r="A391" s="2" t="s">
        <v>351</v>
      </c>
      <c r="B391" s="2">
        <f>LEN(Table2[[#This Row],[isin]])</f>
        <v>12</v>
      </c>
      <c r="C391" s="2" t="s">
        <v>24</v>
      </c>
      <c r="D391" s="2" t="s">
        <v>698</v>
      </c>
      <c r="E391" s="2" t="str">
        <f>_xll.BDP(Table2[[#This Row],[isin]]&amp;" "&amp;Table2[[#This Row],[MktSec]],Table2[[#Headers],[short_name]])</f>
        <v>HSBC HOLDINGS</v>
      </c>
      <c r="F391" s="3" t="str">
        <f t="array" ref="F391">_xll.BDP(Table2[[#This Row],[isin]]&amp;" "&amp;Table2[[#This Row],[MktSec]],Table2[[#Headers],[INDUSTRY_GROUP]])</f>
        <v>Banks</v>
      </c>
      <c r="G391" s="3" t="str">
        <f>_xll.BDP(Table2[[#This Row],[isin]]&amp;" "&amp;Table2[[#This Row],[MktSec]],Table2[[#Headers],[callable]])</f>
        <v>Y</v>
      </c>
      <c r="H391" s="3" t="str">
        <f>_xll.BDP(Table2[[#This Row],[isin]]&amp;" "&amp;Table2[[#This Row],[MktSec]],Table2[[#Headers],[nxt_call_dt]])</f>
        <v>01/06/2021</v>
      </c>
      <c r="I391" s="3" t="str">
        <f>_xll.BDP(Table2[[#This Row],[isin]]&amp;" "&amp;Table2[[#This Row],[MktSec]],Table2[[#Headers],[final_maturity]])</f>
        <v>#N/A Field Not Applicable</v>
      </c>
    </row>
    <row r="392" spans="1:9" x14ac:dyDescent="0.25">
      <c r="A392" s="2" t="s">
        <v>371</v>
      </c>
      <c r="B392" s="2">
        <f>LEN(Table2[[#This Row],[isin]])</f>
        <v>12</v>
      </c>
      <c r="C392" s="2" t="s">
        <v>24</v>
      </c>
      <c r="D392" s="2" t="s">
        <v>718</v>
      </c>
      <c r="E392" s="2" t="str">
        <f>_xll.BDP(Table2[[#This Row],[isin]]&amp;" "&amp;Table2[[#This Row],[MktSec]],Table2[[#Headers],[short_name]])</f>
        <v>INTESA SANPAOLO</v>
      </c>
      <c r="F392" s="3" t="str">
        <f t="array" ref="F392">_xll.BDP(Table2[[#This Row],[isin]]&amp;" "&amp;Table2[[#This Row],[MktSec]],Table2[[#Headers],[INDUSTRY_GROUP]])</f>
        <v>Banks</v>
      </c>
      <c r="G392" s="3" t="str">
        <f>_xll.BDP(Table2[[#This Row],[isin]]&amp;" "&amp;Table2[[#This Row],[MktSec]],Table2[[#Headers],[callable]])</f>
        <v>Y</v>
      </c>
      <c r="H392" s="3" t="str">
        <f>_xll.BDP(Table2[[#This Row],[isin]]&amp;" "&amp;Table2[[#This Row],[MktSec]],Table2[[#Headers],[nxt_call_dt]])</f>
        <v>19/01/2021</v>
      </c>
      <c r="I392" s="3" t="str">
        <f>_xll.BDP(Table2[[#This Row],[isin]]&amp;" "&amp;Table2[[#This Row],[MktSec]],Table2[[#Headers],[final_maturity]])</f>
        <v>#N/A Field Not Applicable</v>
      </c>
    </row>
    <row r="393" spans="1:9" x14ac:dyDescent="0.25">
      <c r="A393" s="2" t="s">
        <v>372</v>
      </c>
      <c r="B393" s="2">
        <f>LEN(Table2[[#This Row],[isin]])</f>
        <v>12</v>
      </c>
      <c r="C393" s="2" t="s">
        <v>24</v>
      </c>
      <c r="D393" s="2" t="s">
        <v>719</v>
      </c>
      <c r="E393" s="2" t="str">
        <f>_xll.BDP(Table2[[#This Row],[isin]]&amp;" "&amp;Table2[[#This Row],[MktSec]],Table2[[#Headers],[short_name]])</f>
        <v>BANCO SANTANDER</v>
      </c>
      <c r="F393" s="3" t="str">
        <f t="array" ref="F393">_xll.BDP(Table2[[#This Row],[isin]]&amp;" "&amp;Table2[[#This Row],[MktSec]],Table2[[#Headers],[INDUSTRY_GROUP]])</f>
        <v>Banks</v>
      </c>
      <c r="G393" s="3" t="str">
        <f>_xll.BDP(Table2[[#This Row],[isin]]&amp;" "&amp;Table2[[#This Row],[MktSec]],Table2[[#Headers],[callable]])</f>
        <v>Y</v>
      </c>
      <c r="H393" s="3" t="str">
        <f>_xll.BDP(Table2[[#This Row],[isin]]&amp;" "&amp;Table2[[#This Row],[MktSec]],Table2[[#Headers],[nxt_call_dt]])</f>
        <v>25/04/2022</v>
      </c>
      <c r="I393" s="3" t="str">
        <f>_xll.BDP(Table2[[#This Row],[isin]]&amp;" "&amp;Table2[[#This Row],[MktSec]],Table2[[#Headers],[final_maturity]])</f>
        <v>#N/A Field Not Applicable</v>
      </c>
    </row>
    <row r="394" spans="1:9" x14ac:dyDescent="0.25">
      <c r="A394" s="2" t="s">
        <v>373</v>
      </c>
      <c r="B394" s="2">
        <f>LEN(Table2[[#This Row],[isin]])</f>
        <v>12</v>
      </c>
      <c r="C394" s="2" t="s">
        <v>24</v>
      </c>
      <c r="D394" s="2" t="s">
        <v>720</v>
      </c>
      <c r="E394" s="2" t="str">
        <f>_xll.BDP(Table2[[#This Row],[isin]]&amp;" "&amp;Table2[[#This Row],[MktSec]],Table2[[#Headers],[short_name]])</f>
        <v>LLOYDS BK GR PLC</v>
      </c>
      <c r="F394" s="3" t="str">
        <f t="array" ref="F394">_xll.BDP(Table2[[#This Row],[isin]]&amp;" "&amp;Table2[[#This Row],[MktSec]],Table2[[#Headers],[INDUSTRY_GROUP]])</f>
        <v>Banks</v>
      </c>
      <c r="G394" s="3" t="str">
        <f>_xll.BDP(Table2[[#This Row],[isin]]&amp;" "&amp;Table2[[#This Row],[MktSec]],Table2[[#Headers],[callable]])</f>
        <v>Y</v>
      </c>
      <c r="H394" s="3" t="str">
        <f>_xll.BDP(Table2[[#This Row],[isin]]&amp;" "&amp;Table2[[#This Row],[MktSec]],Table2[[#Headers],[nxt_call_dt]])</f>
        <v>27/06/2026</v>
      </c>
      <c r="I394" s="3" t="str">
        <f>_xll.BDP(Table2[[#This Row],[isin]]&amp;" "&amp;Table2[[#This Row],[MktSec]],Table2[[#Headers],[final_maturity]])</f>
        <v>#N/A Field Not Applicable</v>
      </c>
    </row>
    <row r="395" spans="1:9" x14ac:dyDescent="0.25">
      <c r="A395" s="2" t="s">
        <v>330</v>
      </c>
      <c r="B395" s="2">
        <f>LEN(Table2[[#This Row],[isin]])</f>
        <v>12</v>
      </c>
      <c r="C395" s="2" t="s">
        <v>24</v>
      </c>
      <c r="D395" s="2" t="s">
        <v>679</v>
      </c>
      <c r="E395" s="2" t="str">
        <f>_xll.BDP(Table2[[#This Row],[isin]]&amp;" "&amp;Table2[[#This Row],[MktSec]],Table2[[#Headers],[short_name]])</f>
        <v>BARCLAYS PLC</v>
      </c>
      <c r="F395" s="3" t="str">
        <f t="array" ref="F395">_xll.BDP(Table2[[#This Row],[isin]]&amp;" "&amp;Table2[[#This Row],[MktSec]],Table2[[#Headers],[INDUSTRY_GROUP]])</f>
        <v>Banks</v>
      </c>
      <c r="G395" s="3" t="str">
        <f>_xll.BDP(Table2[[#This Row],[isin]]&amp;" "&amp;Table2[[#This Row],[MktSec]],Table2[[#Headers],[callable]])</f>
        <v>Y</v>
      </c>
      <c r="H395" s="3" t="str">
        <f>_xll.BDP(Table2[[#This Row],[isin]]&amp;" "&amp;Table2[[#This Row],[MktSec]],Table2[[#Headers],[nxt_call_dt]])</f>
        <v>15/06/2025</v>
      </c>
      <c r="I395" s="3" t="str">
        <f>_xll.BDP(Table2[[#This Row],[isin]]&amp;" "&amp;Table2[[#This Row],[MktSec]],Table2[[#Headers],[final_maturity]])</f>
        <v>#N/A Field Not Applicable</v>
      </c>
    </row>
    <row r="396" spans="1:9" x14ac:dyDescent="0.25">
      <c r="A396" s="2" t="s">
        <v>331</v>
      </c>
      <c r="B396" s="2">
        <f>LEN(Table2[[#This Row],[isin]])</f>
        <v>12</v>
      </c>
      <c r="C396" s="2" t="s">
        <v>24</v>
      </c>
      <c r="D396" s="2" t="s">
        <v>680</v>
      </c>
      <c r="E396" s="2" t="str">
        <f>_xll.BDP(Table2[[#This Row],[isin]]&amp;" "&amp;Table2[[#This Row],[MktSec]],Table2[[#Headers],[short_name]])</f>
        <v>BARCLAYS PLC</v>
      </c>
      <c r="F396" s="3" t="str">
        <f t="array" ref="F396">_xll.BDP(Table2[[#This Row],[isin]]&amp;" "&amp;Table2[[#This Row],[MktSec]],Table2[[#Headers],[INDUSTRY_GROUP]])</f>
        <v>Banks</v>
      </c>
      <c r="G396" s="3" t="str">
        <f>_xll.BDP(Table2[[#This Row],[isin]]&amp;" "&amp;Table2[[#This Row],[MktSec]],Table2[[#Headers],[callable]])</f>
        <v>Y</v>
      </c>
      <c r="H396" s="3" t="str">
        <f>_xll.BDP(Table2[[#This Row],[isin]]&amp;" "&amp;Table2[[#This Row],[MktSec]],Table2[[#Headers],[nxt_call_dt]])</f>
        <v>15/03/2022</v>
      </c>
      <c r="I396" s="3" t="str">
        <f>_xll.BDP(Table2[[#This Row],[isin]]&amp;" "&amp;Table2[[#This Row],[MktSec]],Table2[[#Headers],[final_maturity]])</f>
        <v>#N/A Field Not Applicable</v>
      </c>
    </row>
    <row r="397" spans="1:9" x14ac:dyDescent="0.25">
      <c r="A397" s="2" t="s">
        <v>374</v>
      </c>
      <c r="B397" s="2">
        <f>LEN(Table2[[#This Row],[isin]])</f>
        <v>12</v>
      </c>
      <c r="C397" s="2" t="s">
        <v>24</v>
      </c>
      <c r="D397" s="2" t="s">
        <v>721</v>
      </c>
      <c r="E397" s="2" t="str">
        <f>_xll.BDP(Table2[[#This Row],[isin]]&amp;" "&amp;Table2[[#This Row],[MktSec]],Table2[[#Headers],[short_name]])</f>
        <v>BANCO BILBAO VIZ</v>
      </c>
      <c r="F397" s="3" t="str">
        <f t="array" ref="F397">_xll.BDP(Table2[[#This Row],[isin]]&amp;" "&amp;Table2[[#This Row],[MktSec]],Table2[[#Headers],[INDUSTRY_GROUP]])</f>
        <v>Banks</v>
      </c>
      <c r="G397" s="3" t="str">
        <f>_xll.BDP(Table2[[#This Row],[isin]]&amp;" "&amp;Table2[[#This Row],[MktSec]],Table2[[#Headers],[callable]])</f>
        <v>Y</v>
      </c>
      <c r="H397" s="3" t="str">
        <f>_xll.BDP(Table2[[#This Row],[isin]]&amp;" "&amp;Table2[[#This Row],[MktSec]],Table2[[#Headers],[nxt_call_dt]])</f>
        <v>05/03/2025</v>
      </c>
      <c r="I397" s="3" t="str">
        <f>_xll.BDP(Table2[[#This Row],[isin]]&amp;" "&amp;Table2[[#This Row],[MktSec]],Table2[[#Headers],[final_maturity]])</f>
        <v>#N/A Field Not Applicable</v>
      </c>
    </row>
    <row r="398" spans="1:9" x14ac:dyDescent="0.25">
      <c r="A398" s="2" t="s">
        <v>333</v>
      </c>
      <c r="B398" s="2">
        <f>LEN(Table2[[#This Row],[isin]])</f>
        <v>12</v>
      </c>
      <c r="C398" s="2" t="s">
        <v>24</v>
      </c>
      <c r="D398" s="2" t="s">
        <v>682</v>
      </c>
      <c r="E398" s="2" t="str">
        <f>_xll.BDP(Table2[[#This Row],[isin]]&amp;" "&amp;Table2[[#This Row],[MktSec]],Table2[[#Headers],[short_name]])</f>
        <v>BNP PARIBAS</v>
      </c>
      <c r="F398" s="3" t="str">
        <f t="array" ref="F398">_xll.BDP(Table2[[#This Row],[isin]]&amp;" "&amp;Table2[[#This Row],[MktSec]],Table2[[#Headers],[INDUSTRY_GROUP]])</f>
        <v>Banks</v>
      </c>
      <c r="G398" s="3" t="str">
        <f>_xll.BDP(Table2[[#This Row],[isin]]&amp;" "&amp;Table2[[#This Row],[MktSec]],Table2[[#Headers],[callable]])</f>
        <v>Y</v>
      </c>
      <c r="H398" s="3" t="str">
        <f>_xll.BDP(Table2[[#This Row],[isin]]&amp;" "&amp;Table2[[#This Row],[MktSec]],Table2[[#Headers],[nxt_call_dt]])</f>
        <v>25/02/2030</v>
      </c>
      <c r="I398" s="3" t="str">
        <f>_xll.BDP(Table2[[#This Row],[isin]]&amp;" "&amp;Table2[[#This Row],[MktSec]],Table2[[#Headers],[final_maturity]])</f>
        <v>#N/A Field Not Applicable</v>
      </c>
    </row>
    <row r="399" spans="1:9" x14ac:dyDescent="0.25">
      <c r="A399" s="2" t="s">
        <v>336</v>
      </c>
      <c r="B399" s="2">
        <f>LEN(Table2[[#This Row],[isin]])</f>
        <v>12</v>
      </c>
      <c r="C399" s="2" t="s">
        <v>24</v>
      </c>
      <c r="D399" s="2" t="s">
        <v>685</v>
      </c>
      <c r="E399" s="2" t="str">
        <f>_xll.BDP(Table2[[#This Row],[isin]]&amp;" "&amp;Table2[[#This Row],[MktSec]],Table2[[#Headers],[short_name]])</f>
        <v>BNP PARIBAS</v>
      </c>
      <c r="F399" s="3" t="str">
        <f t="array" ref="F399">_xll.BDP(Table2[[#This Row],[isin]]&amp;" "&amp;Table2[[#This Row],[MktSec]],Table2[[#Headers],[INDUSTRY_GROUP]])</f>
        <v>Banks</v>
      </c>
      <c r="G399" s="3" t="str">
        <f>_xll.BDP(Table2[[#This Row],[isin]]&amp;" "&amp;Table2[[#This Row],[MktSec]],Table2[[#Headers],[callable]])</f>
        <v>Y</v>
      </c>
      <c r="H399" s="3" t="str">
        <f>_xll.BDP(Table2[[#This Row],[isin]]&amp;" "&amp;Table2[[#This Row],[MktSec]],Table2[[#Headers],[nxt_call_dt]])</f>
        <v>19/08/2025</v>
      </c>
      <c r="I399" s="3" t="str">
        <f>_xll.BDP(Table2[[#This Row],[isin]]&amp;" "&amp;Table2[[#This Row],[MktSec]],Table2[[#Headers],[final_maturity]])</f>
        <v>#N/A Field Not Applicable</v>
      </c>
    </row>
    <row r="400" spans="1:9" x14ac:dyDescent="0.25">
      <c r="A400" s="2" t="s">
        <v>337</v>
      </c>
      <c r="B400" s="2">
        <f>LEN(Table2[[#This Row],[isin]])</f>
        <v>12</v>
      </c>
      <c r="C400" s="2" t="s">
        <v>24</v>
      </c>
      <c r="D400" s="2" t="s">
        <v>686</v>
      </c>
      <c r="E400" s="2" t="str">
        <f>_xll.BDP(Table2[[#This Row],[isin]]&amp;" "&amp;Table2[[#This Row],[MktSec]],Table2[[#Headers],[short_name]])</f>
        <v>COMMERZBANK AG</v>
      </c>
      <c r="F400" s="3" t="str">
        <f t="array" ref="F400">_xll.BDP(Table2[[#This Row],[isin]]&amp;" "&amp;Table2[[#This Row],[MktSec]],Table2[[#Headers],[INDUSTRY_GROUP]])</f>
        <v>Banks</v>
      </c>
      <c r="G400" s="3" t="str">
        <f>_xll.BDP(Table2[[#This Row],[isin]]&amp;" "&amp;Table2[[#This Row],[MktSec]],Table2[[#Headers],[callable]])</f>
        <v>Y</v>
      </c>
      <c r="H400" s="3" t="str">
        <f>_xll.BDP(Table2[[#This Row],[isin]]&amp;" "&amp;Table2[[#This Row],[MktSec]],Table2[[#Headers],[nxt_call_dt]])</f>
        <v>09/04/2025</v>
      </c>
      <c r="I400" s="3" t="str">
        <f>_xll.BDP(Table2[[#This Row],[isin]]&amp;" "&amp;Table2[[#This Row],[MktSec]],Table2[[#Headers],[final_maturity]])</f>
        <v>#N/A Field Not Applicable</v>
      </c>
    </row>
    <row r="401" spans="1:9" x14ac:dyDescent="0.25">
      <c r="A401" s="2" t="s">
        <v>338</v>
      </c>
      <c r="B401" s="2">
        <f>LEN(Table2[[#This Row],[isin]])</f>
        <v>12</v>
      </c>
      <c r="C401" s="2" t="s">
        <v>24</v>
      </c>
      <c r="D401" s="2" t="s">
        <v>687</v>
      </c>
      <c r="E401" s="2" t="str">
        <f>_xll.BDP(Table2[[#This Row],[isin]]&amp;" "&amp;Table2[[#This Row],[MktSec]],Table2[[#Headers],[short_name]])</f>
        <v>CREDIT SUISSE</v>
      </c>
      <c r="F401" s="3" t="str">
        <f t="array" ref="F401">_xll.BDP(Table2[[#This Row],[isin]]&amp;" "&amp;Table2[[#This Row],[MktSec]],Table2[[#Headers],[INDUSTRY_GROUP]])</f>
        <v>Banks</v>
      </c>
      <c r="G401" s="3" t="str">
        <f>_xll.BDP(Table2[[#This Row],[isin]]&amp;" "&amp;Table2[[#This Row],[MktSec]],Table2[[#Headers],[callable]])</f>
        <v>Y</v>
      </c>
      <c r="H401" s="3" t="str">
        <f>_xll.BDP(Table2[[#This Row],[isin]]&amp;" "&amp;Table2[[#This Row],[MktSec]],Table2[[#Headers],[nxt_call_dt]])</f>
        <v>24/01/2030</v>
      </c>
      <c r="I401" s="3" t="str">
        <f>_xll.BDP(Table2[[#This Row],[isin]]&amp;" "&amp;Table2[[#This Row],[MktSec]],Table2[[#Headers],[final_maturity]])</f>
        <v>#N/A Field Not Applicable</v>
      </c>
    </row>
    <row r="402" spans="1:9" x14ac:dyDescent="0.25">
      <c r="A402" s="2" t="s">
        <v>375</v>
      </c>
      <c r="B402" s="2">
        <f>LEN(Table2[[#This Row],[isin]])</f>
        <v>12</v>
      </c>
      <c r="C402" s="2" t="s">
        <v>24</v>
      </c>
      <c r="D402" s="2" t="s">
        <v>722</v>
      </c>
      <c r="E402" s="2" t="str">
        <f>_xll.BDP(Table2[[#This Row],[isin]]&amp;" "&amp;Table2[[#This Row],[MktSec]],Table2[[#Headers],[short_name]])</f>
        <v>CREDIT SUISSE</v>
      </c>
      <c r="F402" s="3" t="str">
        <f t="array" ref="F402">_xll.BDP(Table2[[#This Row],[isin]]&amp;" "&amp;Table2[[#This Row],[MktSec]],Table2[[#Headers],[INDUSTRY_GROUP]])</f>
        <v>Banks</v>
      </c>
      <c r="G402" s="3" t="str">
        <f>_xll.BDP(Table2[[#This Row],[isin]]&amp;" "&amp;Table2[[#This Row],[MktSec]],Table2[[#Headers],[callable]])</f>
        <v>Y</v>
      </c>
      <c r="H402" s="3" t="str">
        <f>_xll.BDP(Table2[[#This Row],[isin]]&amp;" "&amp;Table2[[#This Row],[MktSec]],Table2[[#Headers],[nxt_call_dt]])</f>
        <v>18/12/2024</v>
      </c>
      <c r="I402" s="3" t="str">
        <f>_xll.BDP(Table2[[#This Row],[isin]]&amp;" "&amp;Table2[[#This Row],[MktSec]],Table2[[#Headers],[final_maturity]])</f>
        <v>#N/A Field Not Applicable</v>
      </c>
    </row>
    <row r="403" spans="1:9" x14ac:dyDescent="0.25">
      <c r="A403" s="2" t="s">
        <v>340</v>
      </c>
      <c r="B403" s="2">
        <f>LEN(Table2[[#This Row],[isin]])</f>
        <v>12</v>
      </c>
      <c r="C403" s="2" t="s">
        <v>24</v>
      </c>
      <c r="D403" s="2" t="s">
        <v>689</v>
      </c>
      <c r="E403" s="2" t="str">
        <f>_xll.BDP(Table2[[#This Row],[isin]]&amp;" "&amp;Table2[[#This Row],[MktSec]],Table2[[#Headers],[short_name]])</f>
        <v>CREDIT SUISSE</v>
      </c>
      <c r="F403" s="3" t="str">
        <f t="array" ref="F403">_xll.BDP(Table2[[#This Row],[isin]]&amp;" "&amp;Table2[[#This Row],[MktSec]],Table2[[#Headers],[INDUSTRY_GROUP]])</f>
        <v>Banks</v>
      </c>
      <c r="G403" s="3" t="str">
        <f>_xll.BDP(Table2[[#This Row],[isin]]&amp;" "&amp;Table2[[#This Row],[MktSec]],Table2[[#Headers],[callable]])</f>
        <v>Y</v>
      </c>
      <c r="H403" s="3" t="str">
        <f>_xll.BDP(Table2[[#This Row],[isin]]&amp;" "&amp;Table2[[#This Row],[MktSec]],Table2[[#Headers],[nxt_call_dt]])</f>
        <v>12/09/2025</v>
      </c>
      <c r="I403" s="3" t="str">
        <f>_xll.BDP(Table2[[#This Row],[isin]]&amp;" "&amp;Table2[[#This Row],[MktSec]],Table2[[#Headers],[final_maturity]])</f>
        <v>#N/A Field Not Applicable</v>
      </c>
    </row>
    <row r="404" spans="1:9" x14ac:dyDescent="0.25">
      <c r="A404" s="2" t="s">
        <v>342</v>
      </c>
      <c r="B404" s="2">
        <f>LEN(Table2[[#This Row],[isin]])</f>
        <v>12</v>
      </c>
      <c r="C404" s="2" t="s">
        <v>24</v>
      </c>
      <c r="D404" s="2" t="s">
        <v>691</v>
      </c>
      <c r="E404" s="2" t="str">
        <f>_xll.BDP(Table2[[#This Row],[isin]]&amp;" "&amp;Table2[[#This Row],[MktSec]],Table2[[#Headers],[short_name]])</f>
        <v>ERSTE GROUP</v>
      </c>
      <c r="F404" s="3" t="str">
        <f t="array" ref="F404">_xll.BDP(Table2[[#This Row],[isin]]&amp;" "&amp;Table2[[#This Row],[MktSec]],Table2[[#Headers],[INDUSTRY_GROUP]])</f>
        <v>Banks</v>
      </c>
      <c r="G404" s="3" t="str">
        <f>_xll.BDP(Table2[[#This Row],[isin]]&amp;" "&amp;Table2[[#This Row],[MktSec]],Table2[[#Headers],[callable]])</f>
        <v>Y</v>
      </c>
      <c r="H404" s="3" t="str">
        <f>_xll.BDP(Table2[[#This Row],[isin]]&amp;" "&amp;Table2[[#This Row],[MktSec]],Table2[[#Headers],[nxt_call_dt]])</f>
        <v>15/04/2024</v>
      </c>
      <c r="I404" s="3" t="str">
        <f>_xll.BDP(Table2[[#This Row],[isin]]&amp;" "&amp;Table2[[#This Row],[MktSec]],Table2[[#Headers],[final_maturity]])</f>
        <v>#N/A Field Not Applicable</v>
      </c>
    </row>
    <row r="405" spans="1:9" x14ac:dyDescent="0.25">
      <c r="A405" s="2" t="s">
        <v>343</v>
      </c>
      <c r="B405" s="2">
        <f>LEN(Table2[[#This Row],[isin]])</f>
        <v>12</v>
      </c>
      <c r="C405" s="2" t="s">
        <v>24</v>
      </c>
      <c r="D405" s="2" t="s">
        <v>692</v>
      </c>
      <c r="E405" s="2" t="str">
        <f>_xll.BDP(Table2[[#This Row],[isin]]&amp;" "&amp;Table2[[#This Row],[MktSec]],Table2[[#Headers],[short_name]])</f>
        <v>ERSTE GROUP</v>
      </c>
      <c r="F405" s="3" t="str">
        <f t="array" ref="F405">_xll.BDP(Table2[[#This Row],[isin]]&amp;" "&amp;Table2[[#This Row],[MktSec]],Table2[[#Headers],[INDUSTRY_GROUP]])</f>
        <v>Banks</v>
      </c>
      <c r="G405" s="3" t="str">
        <f>_xll.BDP(Table2[[#This Row],[isin]]&amp;" "&amp;Table2[[#This Row],[MktSec]],Table2[[#Headers],[callable]])</f>
        <v>Y</v>
      </c>
      <c r="H405" s="3" t="str">
        <f>_xll.BDP(Table2[[#This Row],[isin]]&amp;" "&amp;Table2[[#This Row],[MktSec]],Table2[[#Headers],[nxt_call_dt]])</f>
        <v>15/10/2021</v>
      </c>
      <c r="I405" s="3" t="str">
        <f>_xll.BDP(Table2[[#This Row],[isin]]&amp;" "&amp;Table2[[#This Row],[MktSec]],Table2[[#Headers],[final_maturity]])</f>
        <v>#N/A Field Not Applicable</v>
      </c>
    </row>
    <row r="406" spans="1:9" x14ac:dyDescent="0.25">
      <c r="A406" s="2" t="s">
        <v>344</v>
      </c>
      <c r="B406" s="2">
        <f>LEN(Table2[[#This Row],[isin]])</f>
        <v>11</v>
      </c>
      <c r="D406" s="2" t="s">
        <v>344</v>
      </c>
      <c r="E406" s="2" t="str">
        <f>_xll.BDP(Table2[[#This Row],[isin]]&amp;" "&amp;Table2[[#This Row],[MktSec]],Table2[[#Headers],[short_name]])</f>
        <v>#N/A Invalid Security</v>
      </c>
      <c r="F406" s="3" t="str">
        <f t="array" ref="F406">_xll.BDP(Table2[[#This Row],[isin]]&amp;" "&amp;Table2[[#This Row],[MktSec]],Table2[[#Headers],[INDUSTRY_GROUP]])</f>
        <v>#N/A Invalid Security</v>
      </c>
      <c r="G406" s="3" t="str">
        <f>_xll.BDP(Table2[[#This Row],[isin]]&amp;" "&amp;Table2[[#This Row],[MktSec]],Table2[[#Headers],[callable]])</f>
        <v>#N/A Invalid Security</v>
      </c>
      <c r="H406" s="3" t="str">
        <f>_xll.BDP(Table2[[#This Row],[isin]]&amp;" "&amp;Table2[[#This Row],[MktSec]],Table2[[#Headers],[nxt_call_dt]])</f>
        <v>#N/A Invalid Security</v>
      </c>
      <c r="I406" s="3" t="str">
        <f>_xll.BDP(Table2[[#This Row],[isin]]&amp;" "&amp;Table2[[#This Row],[MktSec]],Table2[[#Headers],[final_maturity]])</f>
        <v>#N/A Invalid Security</v>
      </c>
    </row>
    <row r="407" spans="1:9" x14ac:dyDescent="0.25">
      <c r="A407" s="2" t="s">
        <v>346</v>
      </c>
      <c r="B407" s="2">
        <f>LEN(Table2[[#This Row],[isin]])</f>
        <v>12</v>
      </c>
      <c r="C407" s="2" t="s">
        <v>24</v>
      </c>
      <c r="D407" s="2" t="s">
        <v>694</v>
      </c>
      <c r="E407" s="2" t="str">
        <f>_xll.BDP(Table2[[#This Row],[isin]]&amp;" "&amp;Table2[[#This Row],[MktSec]],Table2[[#Headers],[short_name]])</f>
        <v>HSBC HOLDINGS</v>
      </c>
      <c r="F407" s="3" t="str">
        <f t="array" ref="F407">_xll.BDP(Table2[[#This Row],[isin]]&amp;" "&amp;Table2[[#This Row],[MktSec]],Table2[[#Headers],[INDUSTRY_GROUP]])</f>
        <v>Banks</v>
      </c>
      <c r="G407" s="3" t="str">
        <f>_xll.BDP(Table2[[#This Row],[isin]]&amp;" "&amp;Table2[[#This Row],[MktSec]],Table2[[#Headers],[callable]])</f>
        <v>Y</v>
      </c>
      <c r="H407" s="3" t="str">
        <f>_xll.BDP(Table2[[#This Row],[isin]]&amp;" "&amp;Table2[[#This Row],[MktSec]],Table2[[#Headers],[nxt_call_dt]])</f>
        <v>28/09/2026</v>
      </c>
      <c r="I407" s="3" t="str">
        <f>_xll.BDP(Table2[[#This Row],[isin]]&amp;" "&amp;Table2[[#This Row],[MktSec]],Table2[[#Headers],[final_maturity]])</f>
        <v>#N/A Field Not Applicable</v>
      </c>
    </row>
    <row r="408" spans="1:9" x14ac:dyDescent="0.25">
      <c r="A408" s="2" t="s">
        <v>348</v>
      </c>
      <c r="B408" s="2">
        <f>LEN(Table2[[#This Row],[isin]])</f>
        <v>12</v>
      </c>
      <c r="C408" s="2" t="s">
        <v>24</v>
      </c>
      <c r="D408" s="2" t="s">
        <v>696</v>
      </c>
      <c r="E408" s="2" t="str">
        <f>_xll.BDP(Table2[[#This Row],[isin]]&amp;" "&amp;Table2[[#This Row],[MktSec]],Table2[[#Headers],[short_name]])</f>
        <v>HSBC HOLDINGS</v>
      </c>
      <c r="F408" s="3" t="str">
        <f t="array" ref="F408">_xll.BDP(Table2[[#This Row],[isin]]&amp;" "&amp;Table2[[#This Row],[MktSec]],Table2[[#Headers],[INDUSTRY_GROUP]])</f>
        <v>Banks</v>
      </c>
      <c r="G408" s="3" t="str">
        <f>_xll.BDP(Table2[[#This Row],[isin]]&amp;" "&amp;Table2[[#This Row],[MktSec]],Table2[[#Headers],[callable]])</f>
        <v>Y</v>
      </c>
      <c r="H408" s="3" t="str">
        <f>_xll.BDP(Table2[[#This Row],[isin]]&amp;" "&amp;Table2[[#This Row],[MktSec]],Table2[[#Headers],[nxt_call_dt]])</f>
        <v>23/03/2023</v>
      </c>
      <c r="I408" s="3" t="str">
        <f>_xll.BDP(Table2[[#This Row],[isin]]&amp;" "&amp;Table2[[#This Row],[MktSec]],Table2[[#Headers],[final_maturity]])</f>
        <v>#N/A Field Not Applicable</v>
      </c>
    </row>
    <row r="409" spans="1:9" x14ac:dyDescent="0.25">
      <c r="A409" s="2" t="s">
        <v>349</v>
      </c>
      <c r="B409" s="2">
        <f>LEN(Table2[[#This Row],[isin]])</f>
        <v>12</v>
      </c>
      <c r="C409" s="2" t="s">
        <v>24</v>
      </c>
      <c r="D409" s="2" t="s">
        <v>697</v>
      </c>
      <c r="E409" s="2" t="str">
        <f>_xll.BDP(Table2[[#This Row],[isin]]&amp;" "&amp;Table2[[#This Row],[MktSec]],Table2[[#Headers],[short_name]])</f>
        <v>HSBC HOLDINGS</v>
      </c>
      <c r="F409" s="3" t="str">
        <f t="array" ref="F409">_xll.BDP(Table2[[#This Row],[isin]]&amp;" "&amp;Table2[[#This Row],[MktSec]],Table2[[#Headers],[INDUSTRY_GROUP]])</f>
        <v>Banks</v>
      </c>
      <c r="G409" s="3" t="str">
        <f>_xll.BDP(Table2[[#This Row],[isin]]&amp;" "&amp;Table2[[#This Row],[MktSec]],Table2[[#Headers],[callable]])</f>
        <v>Y</v>
      </c>
      <c r="H409" s="3" t="str">
        <f>_xll.BDP(Table2[[#This Row],[isin]]&amp;" "&amp;Table2[[#This Row],[MktSec]],Table2[[#Headers],[nxt_call_dt]])</f>
        <v>30/03/2025</v>
      </c>
      <c r="I409" s="3" t="str">
        <f>_xll.BDP(Table2[[#This Row],[isin]]&amp;" "&amp;Table2[[#This Row],[MktSec]],Table2[[#Headers],[final_maturity]])</f>
        <v>#N/A Field Not Applicable</v>
      </c>
    </row>
    <row r="410" spans="1:9" x14ac:dyDescent="0.25">
      <c r="A410" s="2" t="s">
        <v>350</v>
      </c>
      <c r="B410" s="2">
        <f>LEN(Table2[[#This Row],[isin]])</f>
        <v>12</v>
      </c>
      <c r="C410" s="2" t="s">
        <v>24</v>
      </c>
      <c r="D410" s="2" t="s">
        <v>697</v>
      </c>
      <c r="E410" s="2" t="str">
        <f>_xll.BDP(Table2[[#This Row],[isin]]&amp;" "&amp;Table2[[#This Row],[MktSec]],Table2[[#Headers],[short_name]])</f>
        <v>HSBC HOLDINGS</v>
      </c>
      <c r="F410" s="3" t="str">
        <f t="array" ref="F410">_xll.BDP(Table2[[#This Row],[isin]]&amp;" "&amp;Table2[[#This Row],[MktSec]],Table2[[#Headers],[INDUSTRY_GROUP]])</f>
        <v>Banks</v>
      </c>
      <c r="G410" s="3" t="str">
        <f>_xll.BDP(Table2[[#This Row],[isin]]&amp;" "&amp;Table2[[#This Row],[MktSec]],Table2[[#Headers],[callable]])</f>
        <v>Y</v>
      </c>
      <c r="H410" s="3" t="str">
        <f>_xll.BDP(Table2[[#This Row],[isin]]&amp;" "&amp;Table2[[#This Row],[MktSec]],Table2[[#Headers],[nxt_call_dt]])</f>
        <v>17/09/2024</v>
      </c>
      <c r="I410" s="3" t="str">
        <f>_xll.BDP(Table2[[#This Row],[isin]]&amp;" "&amp;Table2[[#This Row],[MktSec]],Table2[[#Headers],[final_maturity]])</f>
        <v>#N/A Field Not Applicable</v>
      </c>
    </row>
    <row r="411" spans="1:9" x14ac:dyDescent="0.25">
      <c r="A411" s="2" t="s">
        <v>376</v>
      </c>
      <c r="B411" s="2">
        <f>LEN(Table2[[#This Row],[isin]])</f>
        <v>12</v>
      </c>
      <c r="C411" s="2" t="s">
        <v>24</v>
      </c>
      <c r="D411" s="2" t="s">
        <v>723</v>
      </c>
      <c r="E411" s="2" t="str">
        <f>_xll.BDP(Table2[[#This Row],[isin]]&amp;" "&amp;Table2[[#This Row],[MktSec]],Table2[[#Headers],[short_name]])</f>
        <v>HSBC HOLDINGS</v>
      </c>
      <c r="F411" s="3" t="str">
        <f t="array" ref="F411">_xll.BDP(Table2[[#This Row],[isin]]&amp;" "&amp;Table2[[#This Row],[MktSec]],Table2[[#Headers],[INDUSTRY_GROUP]])</f>
        <v>Banks</v>
      </c>
      <c r="G411" s="3" t="str">
        <f>_xll.BDP(Table2[[#This Row],[isin]]&amp;" "&amp;Table2[[#This Row],[MktSec]],Table2[[#Headers],[callable]])</f>
        <v>Y</v>
      </c>
      <c r="H411" s="3" t="str">
        <f>_xll.BDP(Table2[[#This Row],[isin]]&amp;" "&amp;Table2[[#This Row],[MktSec]],Table2[[#Headers],[nxt_call_dt]])</f>
        <v>22/05/2027</v>
      </c>
      <c r="I411" s="3" t="str">
        <f>_xll.BDP(Table2[[#This Row],[isin]]&amp;" "&amp;Table2[[#This Row],[MktSec]],Table2[[#Headers],[final_maturity]])</f>
        <v>#N/A Field Not Applicable</v>
      </c>
    </row>
    <row r="412" spans="1:9" x14ac:dyDescent="0.25">
      <c r="A412" s="2" t="s">
        <v>352</v>
      </c>
      <c r="B412" s="2">
        <f>LEN(Table2[[#This Row],[isin]])</f>
        <v>12</v>
      </c>
      <c r="C412" s="2" t="s">
        <v>24</v>
      </c>
      <c r="D412" s="2" t="s">
        <v>699</v>
      </c>
      <c r="E412" s="2" t="str">
        <f>_xll.BDP(Table2[[#This Row],[isin]]&amp;" "&amp;Table2[[#This Row],[MktSec]],Table2[[#Headers],[short_name]])</f>
        <v>ING GROEP NV</v>
      </c>
      <c r="F412" s="3" t="str">
        <f t="array" ref="F412">_xll.BDP(Table2[[#This Row],[isin]]&amp;" "&amp;Table2[[#This Row],[MktSec]],Table2[[#Headers],[INDUSTRY_GROUP]])</f>
        <v>Banks</v>
      </c>
      <c r="G412" s="3" t="str">
        <f>_xll.BDP(Table2[[#This Row],[isin]]&amp;" "&amp;Table2[[#This Row],[MktSec]],Table2[[#Headers],[callable]])</f>
        <v>Y</v>
      </c>
      <c r="H412" s="3" t="str">
        <f>_xll.BDP(Table2[[#This Row],[isin]]&amp;" "&amp;Table2[[#This Row],[MktSec]],Table2[[#Headers],[nxt_call_dt]])</f>
        <v>16/05/2029</v>
      </c>
      <c r="I412" s="3" t="str">
        <f>_xll.BDP(Table2[[#This Row],[isin]]&amp;" "&amp;Table2[[#This Row],[MktSec]],Table2[[#Headers],[final_maturity]])</f>
        <v>#N/A Field Not Applicable</v>
      </c>
    </row>
    <row r="413" spans="1:9" x14ac:dyDescent="0.25">
      <c r="A413" s="2" t="s">
        <v>353</v>
      </c>
      <c r="B413" s="2">
        <f>LEN(Table2[[#This Row],[isin]])</f>
        <v>12</v>
      </c>
      <c r="C413" s="2" t="s">
        <v>24</v>
      </c>
      <c r="D413" s="2" t="s">
        <v>700</v>
      </c>
      <c r="E413" s="2" t="str">
        <f>_xll.BDP(Table2[[#This Row],[isin]]&amp;" "&amp;Table2[[#This Row],[MktSec]],Table2[[#Headers],[short_name]])</f>
        <v>ING GROEP NV</v>
      </c>
      <c r="F413" s="3" t="str">
        <f t="array" ref="F413">_xll.BDP(Table2[[#This Row],[isin]]&amp;" "&amp;Table2[[#This Row],[MktSec]],Table2[[#Headers],[INDUSTRY_GROUP]])</f>
        <v>Banks</v>
      </c>
      <c r="G413" s="3" t="str">
        <f>_xll.BDP(Table2[[#This Row],[isin]]&amp;" "&amp;Table2[[#This Row],[MktSec]],Table2[[#Headers],[callable]])</f>
        <v>Y</v>
      </c>
      <c r="H413" s="3" t="str">
        <f>_xll.BDP(Table2[[#This Row],[isin]]&amp;" "&amp;Table2[[#This Row],[MktSec]],Table2[[#Headers],[nxt_call_dt]])</f>
        <v>16/11/2026</v>
      </c>
      <c r="I413" s="3" t="str">
        <f>_xll.BDP(Table2[[#This Row],[isin]]&amp;" "&amp;Table2[[#This Row],[MktSec]],Table2[[#Headers],[final_maturity]])</f>
        <v>#N/A Field Not Applicable</v>
      </c>
    </row>
    <row r="414" spans="1:9" x14ac:dyDescent="0.25">
      <c r="A414" s="2" t="s">
        <v>377</v>
      </c>
      <c r="B414" s="2">
        <f>LEN(Table2[[#This Row],[isin]])</f>
        <v>12</v>
      </c>
      <c r="C414" s="2" t="s">
        <v>24</v>
      </c>
      <c r="D414" s="2" t="s">
        <v>724</v>
      </c>
      <c r="E414" s="2" t="str">
        <f>_xll.BDP(Table2[[#This Row],[isin]]&amp;" "&amp;Table2[[#This Row],[MktSec]],Table2[[#Headers],[short_name]])</f>
        <v>ING GROEP NV</v>
      </c>
      <c r="F414" s="3" t="str">
        <f t="array" ref="F414">_xll.BDP(Table2[[#This Row],[isin]]&amp;" "&amp;Table2[[#This Row],[MktSec]],Table2[[#Headers],[INDUSTRY_GROUP]])</f>
        <v>Banks</v>
      </c>
      <c r="G414" s="3" t="str">
        <f>_xll.BDP(Table2[[#This Row],[isin]]&amp;" "&amp;Table2[[#This Row],[MktSec]],Table2[[#Headers],[callable]])</f>
        <v>Y</v>
      </c>
      <c r="H414" s="3" t="str">
        <f>_xll.BDP(Table2[[#This Row],[isin]]&amp;" "&amp;Table2[[#This Row],[MktSec]],Table2[[#Headers],[nxt_call_dt]])</f>
        <v>16/04/2024</v>
      </c>
      <c r="I414" s="3" t="str">
        <f>_xll.BDP(Table2[[#This Row],[isin]]&amp;" "&amp;Table2[[#This Row],[MktSec]],Table2[[#Headers],[final_maturity]])</f>
        <v>#N/A Field Not Applicable</v>
      </c>
    </row>
    <row r="415" spans="1:9" x14ac:dyDescent="0.25">
      <c r="A415" s="2" t="s">
        <v>355</v>
      </c>
      <c r="B415" s="2">
        <f>LEN(Table2[[#This Row],[isin]])</f>
        <v>12</v>
      </c>
      <c r="C415" s="2" t="s">
        <v>24</v>
      </c>
      <c r="D415" s="2" t="s">
        <v>702</v>
      </c>
      <c r="E415" s="2" t="str">
        <f>_xll.BDP(Table2[[#This Row],[isin]]&amp;" "&amp;Table2[[#This Row],[MktSec]],Table2[[#Headers],[short_name]])</f>
        <v>ING GROEP NV</v>
      </c>
      <c r="F415" s="3" t="str">
        <f t="array" ref="F415">_xll.BDP(Table2[[#This Row],[isin]]&amp;" "&amp;Table2[[#This Row],[MktSec]],Table2[[#Headers],[INDUSTRY_GROUP]])</f>
        <v>Banks</v>
      </c>
      <c r="G415" s="3" t="str">
        <f>_xll.BDP(Table2[[#This Row],[isin]]&amp;" "&amp;Table2[[#This Row],[MktSec]],Table2[[#Headers],[callable]])</f>
        <v>Y</v>
      </c>
      <c r="H415" s="3" t="str">
        <f>_xll.BDP(Table2[[#This Row],[isin]]&amp;" "&amp;Table2[[#This Row],[MktSec]],Table2[[#Headers],[nxt_call_dt]])</f>
        <v>#N/A Field Not Applicable</v>
      </c>
      <c r="I415" s="3" t="str">
        <f>_xll.BDP(Table2[[#This Row],[isin]]&amp;" "&amp;Table2[[#This Row],[MktSec]],Table2[[#Headers],[final_maturity]])</f>
        <v>#N/A Field Not Applicable</v>
      </c>
    </row>
    <row r="416" spans="1:9" x14ac:dyDescent="0.25">
      <c r="A416" s="2" t="s">
        <v>373</v>
      </c>
      <c r="B416" s="2">
        <f>LEN(Table2[[#This Row],[isin]])</f>
        <v>12</v>
      </c>
      <c r="C416" s="2" t="s">
        <v>24</v>
      </c>
      <c r="D416" s="2" t="s">
        <v>720</v>
      </c>
      <c r="E416" s="2" t="str">
        <f>_xll.BDP(Table2[[#This Row],[isin]]&amp;" "&amp;Table2[[#This Row],[MktSec]],Table2[[#Headers],[short_name]])</f>
        <v>LLOYDS BK GR PLC</v>
      </c>
      <c r="F416" s="3" t="str">
        <f t="array" ref="F416">_xll.BDP(Table2[[#This Row],[isin]]&amp;" "&amp;Table2[[#This Row],[MktSec]],Table2[[#Headers],[INDUSTRY_GROUP]])</f>
        <v>Banks</v>
      </c>
      <c r="G416" s="3" t="str">
        <f>_xll.BDP(Table2[[#This Row],[isin]]&amp;" "&amp;Table2[[#This Row],[MktSec]],Table2[[#Headers],[callable]])</f>
        <v>Y</v>
      </c>
      <c r="H416" s="3" t="str">
        <f>_xll.BDP(Table2[[#This Row],[isin]]&amp;" "&amp;Table2[[#This Row],[MktSec]],Table2[[#Headers],[nxt_call_dt]])</f>
        <v>27/06/2026</v>
      </c>
      <c r="I416" s="3" t="str">
        <f>_xll.BDP(Table2[[#This Row],[isin]]&amp;" "&amp;Table2[[#This Row],[MktSec]],Table2[[#Headers],[final_maturity]])</f>
        <v>#N/A Field Not Applicable</v>
      </c>
    </row>
    <row r="417" spans="1:9" x14ac:dyDescent="0.25">
      <c r="A417" s="2" t="s">
        <v>378</v>
      </c>
      <c r="B417" s="2">
        <f>LEN(Table2[[#This Row],[isin]])</f>
        <v>12</v>
      </c>
      <c r="C417" s="2" t="s">
        <v>24</v>
      </c>
      <c r="D417" s="2" t="s">
        <v>725</v>
      </c>
      <c r="E417" s="2" t="str">
        <f>_xll.BDP(Table2[[#This Row],[isin]]&amp;" "&amp;Table2[[#This Row],[MktSec]],Table2[[#Headers],[short_name]])</f>
        <v>LLOYDS BK GR PLC</v>
      </c>
      <c r="F417" s="3" t="str">
        <f t="array" ref="F417">_xll.BDP(Table2[[#This Row],[isin]]&amp;" "&amp;Table2[[#This Row],[MktSec]],Table2[[#Headers],[INDUSTRY_GROUP]])</f>
        <v>Banks</v>
      </c>
      <c r="G417" s="3" t="str">
        <f>_xll.BDP(Table2[[#This Row],[isin]]&amp;" "&amp;Table2[[#This Row],[MktSec]],Table2[[#Headers],[callable]])</f>
        <v>Y</v>
      </c>
      <c r="H417" s="3" t="str">
        <f>_xll.BDP(Table2[[#This Row],[isin]]&amp;" "&amp;Table2[[#This Row],[MktSec]],Table2[[#Headers],[nxt_call_dt]])</f>
        <v>27/06/2025</v>
      </c>
      <c r="I417" s="3" t="str">
        <f>_xll.BDP(Table2[[#This Row],[isin]]&amp;" "&amp;Table2[[#This Row],[MktSec]],Table2[[#Headers],[final_maturity]])</f>
        <v>#N/A Field Not Applicable</v>
      </c>
    </row>
    <row r="418" spans="1:9" x14ac:dyDescent="0.25">
      <c r="A418" s="2" t="s">
        <v>356</v>
      </c>
      <c r="B418" s="2">
        <f>LEN(Table2[[#This Row],[isin]])</f>
        <v>12</v>
      </c>
      <c r="C418" s="2" t="s">
        <v>24</v>
      </c>
      <c r="D418" s="2" t="s">
        <v>703</v>
      </c>
      <c r="E418" s="2" t="str">
        <f>_xll.BDP(Table2[[#This Row],[isin]]&amp;" "&amp;Table2[[#This Row],[MktSec]],Table2[[#Headers],[short_name]])</f>
        <v>LLOYDS BK GR PLC</v>
      </c>
      <c r="F418" s="3" t="str">
        <f t="array" ref="F418">_xll.BDP(Table2[[#This Row],[isin]]&amp;" "&amp;Table2[[#This Row],[MktSec]],Table2[[#Headers],[INDUSTRY_GROUP]])</f>
        <v>Banks</v>
      </c>
      <c r="G418" s="3" t="str">
        <f>_xll.BDP(Table2[[#This Row],[isin]]&amp;" "&amp;Table2[[#This Row],[MktSec]],Table2[[#Headers],[callable]])</f>
        <v>Y</v>
      </c>
      <c r="H418" s="3" t="str">
        <f>_xll.BDP(Table2[[#This Row],[isin]]&amp;" "&amp;Table2[[#This Row],[MktSec]],Table2[[#Headers],[nxt_call_dt]])</f>
        <v>27/09/2025</v>
      </c>
      <c r="I418" s="3" t="str">
        <f>_xll.BDP(Table2[[#This Row],[isin]]&amp;" "&amp;Table2[[#This Row],[MktSec]],Table2[[#Headers],[final_maturity]])</f>
        <v>#N/A Field Not Applicable</v>
      </c>
    </row>
    <row r="419" spans="1:9" x14ac:dyDescent="0.25">
      <c r="A419" s="2" t="s">
        <v>379</v>
      </c>
      <c r="B419" s="2">
        <f>LEN(Table2[[#This Row],[isin]])</f>
        <v>12</v>
      </c>
      <c r="C419" s="2" t="s">
        <v>24</v>
      </c>
      <c r="D419" s="2" t="s">
        <v>703</v>
      </c>
      <c r="E419" s="2" t="str">
        <f>_xll.BDP(Table2[[#This Row],[isin]]&amp;" "&amp;Table2[[#This Row],[MktSec]],Table2[[#Headers],[short_name]])</f>
        <v>LLOYDS BK GR PLC</v>
      </c>
      <c r="F419" s="3" t="str">
        <f t="array" ref="F419">_xll.BDP(Table2[[#This Row],[isin]]&amp;" "&amp;Table2[[#This Row],[MktSec]],Table2[[#Headers],[INDUSTRY_GROUP]])</f>
        <v>Banks</v>
      </c>
      <c r="G419" s="3" t="str">
        <f>_xll.BDP(Table2[[#This Row],[isin]]&amp;" "&amp;Table2[[#This Row],[MktSec]],Table2[[#Headers],[callable]])</f>
        <v>Y</v>
      </c>
      <c r="H419" s="3" t="str">
        <f>_xll.BDP(Table2[[#This Row],[isin]]&amp;" "&amp;Table2[[#This Row],[MktSec]],Table2[[#Headers],[nxt_call_dt]])</f>
        <v>27/06/2024</v>
      </c>
      <c r="I419" s="3" t="str">
        <f>_xll.BDP(Table2[[#This Row],[isin]]&amp;" "&amp;Table2[[#This Row],[MktSec]],Table2[[#Headers],[final_maturity]])</f>
        <v>#N/A Field Not Applicable</v>
      </c>
    </row>
    <row r="420" spans="1:9" x14ac:dyDescent="0.25">
      <c r="A420" s="2" t="s">
        <v>380</v>
      </c>
      <c r="B420" s="2">
        <f>LEN(Table2[[#This Row],[isin]])</f>
        <v>12</v>
      </c>
      <c r="C420" s="2" t="s">
        <v>24</v>
      </c>
      <c r="D420" s="2" t="s">
        <v>726</v>
      </c>
      <c r="E420" s="2" t="str">
        <f>_xll.BDP(Table2[[#This Row],[isin]]&amp;" "&amp;Table2[[#This Row],[MktSec]],Table2[[#Headers],[short_name]])</f>
        <v>MACQUARIE BK LON</v>
      </c>
      <c r="F420" s="3" t="str">
        <f t="array" ref="F420">_xll.BDP(Table2[[#This Row],[isin]]&amp;" "&amp;Table2[[#This Row],[MktSec]],Table2[[#Headers],[INDUSTRY_GROUP]])</f>
        <v>Banks</v>
      </c>
      <c r="G420" s="3" t="str">
        <f>_xll.BDP(Table2[[#This Row],[isin]]&amp;" "&amp;Table2[[#This Row],[MktSec]],Table2[[#Headers],[callable]])</f>
        <v>Y</v>
      </c>
      <c r="H420" s="3" t="str">
        <f>_xll.BDP(Table2[[#This Row],[isin]]&amp;" "&amp;Table2[[#This Row],[MktSec]],Table2[[#Headers],[nxt_call_dt]])</f>
        <v>08/03/2027</v>
      </c>
      <c r="I420" s="3" t="str">
        <f>_xll.BDP(Table2[[#This Row],[isin]]&amp;" "&amp;Table2[[#This Row],[MktSec]],Table2[[#Headers],[final_maturity]])</f>
        <v>#N/A Field Not Applicable</v>
      </c>
    </row>
    <row r="421" spans="1:9" x14ac:dyDescent="0.25">
      <c r="A421" s="2" t="s">
        <v>381</v>
      </c>
      <c r="B421" s="2">
        <f>LEN(Table2[[#This Row],[isin]])</f>
        <v>12</v>
      </c>
      <c r="C421" s="2" t="s">
        <v>24</v>
      </c>
      <c r="D421" s="2" t="s">
        <v>727</v>
      </c>
      <c r="E421" s="2" t="str">
        <f>_xll.BDP(Table2[[#This Row],[isin]]&amp;" "&amp;Table2[[#This Row],[MktSec]],Table2[[#Headers],[short_name]])</f>
        <v>NORDEA BANK AB</v>
      </c>
      <c r="F421" s="3" t="str">
        <f t="array" ref="F421">_xll.BDP(Table2[[#This Row],[isin]]&amp;" "&amp;Table2[[#This Row],[MktSec]],Table2[[#Headers],[INDUSTRY_GROUP]])</f>
        <v>Banks</v>
      </c>
      <c r="G421" s="3" t="str">
        <f>_xll.BDP(Table2[[#This Row],[isin]]&amp;" "&amp;Table2[[#This Row],[MktSec]],Table2[[#Headers],[callable]])</f>
        <v>Y</v>
      </c>
      <c r="H421" s="3" t="str">
        <f>_xll.BDP(Table2[[#This Row],[isin]]&amp;" "&amp;Table2[[#This Row],[MktSec]],Table2[[#Headers],[nxt_call_dt]])</f>
        <v>23/09/2024</v>
      </c>
      <c r="I421" s="3" t="str">
        <f>_xll.BDP(Table2[[#This Row],[isin]]&amp;" "&amp;Table2[[#This Row],[MktSec]],Table2[[#Headers],[final_maturity]])</f>
        <v>#N/A Field Not Applicable</v>
      </c>
    </row>
    <row r="422" spans="1:9" x14ac:dyDescent="0.25">
      <c r="A422" s="2" t="s">
        <v>382</v>
      </c>
      <c r="B422" s="2">
        <f>LEN(Table2[[#This Row],[isin]])</f>
        <v>12</v>
      </c>
      <c r="C422" s="2" t="s">
        <v>24</v>
      </c>
      <c r="D422" s="2" t="s">
        <v>728</v>
      </c>
      <c r="E422" s="2" t="str">
        <f>_xll.BDP(Table2[[#This Row],[isin]]&amp;" "&amp;Table2[[#This Row],[MktSec]],Table2[[#Headers],[short_name]])</f>
        <v>COOPERATIEVE RAB</v>
      </c>
      <c r="F422" s="3" t="str">
        <f t="array" ref="F422">_xll.BDP(Table2[[#This Row],[isin]]&amp;" "&amp;Table2[[#This Row],[MktSec]],Table2[[#Headers],[INDUSTRY_GROUP]])</f>
        <v>Banks</v>
      </c>
      <c r="G422" s="3" t="str">
        <f>_xll.BDP(Table2[[#This Row],[isin]]&amp;" "&amp;Table2[[#This Row],[MktSec]],Table2[[#Headers],[callable]])</f>
        <v>Y</v>
      </c>
      <c r="H422" s="3" t="str">
        <f>_xll.BDP(Table2[[#This Row],[isin]]&amp;" "&amp;Table2[[#This Row],[MktSec]],Table2[[#Headers],[nxt_call_dt]])</f>
        <v>29/12/2026</v>
      </c>
      <c r="I422" s="3" t="str">
        <f>_xll.BDP(Table2[[#This Row],[isin]]&amp;" "&amp;Table2[[#This Row],[MktSec]],Table2[[#Headers],[final_maturity]])</f>
        <v>#N/A Field Not Applicable</v>
      </c>
    </row>
    <row r="423" spans="1:9" x14ac:dyDescent="0.25">
      <c r="A423" s="2" t="s">
        <v>383</v>
      </c>
      <c r="B423" s="2">
        <f>LEN(Table2[[#This Row],[isin]])</f>
        <v>12</v>
      </c>
      <c r="C423" s="2" t="s">
        <v>24</v>
      </c>
      <c r="D423" s="2" t="s">
        <v>729</v>
      </c>
      <c r="E423" s="2" t="str">
        <f>_xll.BDP(Table2[[#This Row],[isin]]&amp;" "&amp;Table2[[#This Row],[MktSec]],Table2[[#Headers],[short_name]])</f>
        <v>BANCO SANTANDER</v>
      </c>
      <c r="F423" s="3" t="str">
        <f t="array" ref="F423">_xll.BDP(Table2[[#This Row],[isin]]&amp;" "&amp;Table2[[#This Row],[MktSec]],Table2[[#Headers],[INDUSTRY_GROUP]])</f>
        <v>Banks</v>
      </c>
      <c r="G423" s="3" t="str">
        <f>_xll.BDP(Table2[[#This Row],[isin]]&amp;" "&amp;Table2[[#This Row],[MktSec]],Table2[[#Headers],[callable]])</f>
        <v>Y</v>
      </c>
      <c r="H423" s="3" t="str">
        <f>_xll.BDP(Table2[[#This Row],[isin]]&amp;" "&amp;Table2[[#This Row],[MktSec]],Table2[[#Headers],[nxt_call_dt]])</f>
        <v>08/02/2024</v>
      </c>
      <c r="I423" s="3" t="str">
        <f>_xll.BDP(Table2[[#This Row],[isin]]&amp;" "&amp;Table2[[#This Row],[MktSec]],Table2[[#Headers],[final_maturity]])</f>
        <v>#N/A Field Not Applicable</v>
      </c>
    </row>
    <row r="424" spans="1:9" x14ac:dyDescent="0.25">
      <c r="A424" s="2" t="s">
        <v>363</v>
      </c>
      <c r="B424" s="2">
        <f>LEN(Table2[[#This Row],[isin]])</f>
        <v>12</v>
      </c>
      <c r="C424" s="2" t="s">
        <v>24</v>
      </c>
      <c r="D424" s="2" t="s">
        <v>710</v>
      </c>
      <c r="E424" s="2" t="str">
        <f>_xll.BDP(Table2[[#This Row],[isin]]&amp;" "&amp;Table2[[#This Row],[MktSec]],Table2[[#Headers],[short_name]])</f>
        <v>SOCIETE GENERALE</v>
      </c>
      <c r="F424" s="3" t="str">
        <f t="array" ref="F424">_xll.BDP(Table2[[#This Row],[isin]]&amp;" "&amp;Table2[[#This Row],[MktSec]],Table2[[#Headers],[INDUSTRY_GROUP]])</f>
        <v>Banks</v>
      </c>
      <c r="G424" s="3" t="str">
        <f>_xll.BDP(Table2[[#This Row],[isin]]&amp;" "&amp;Table2[[#This Row],[MktSec]],Table2[[#Headers],[callable]])</f>
        <v>Y</v>
      </c>
      <c r="H424" s="3" t="str">
        <f>_xll.BDP(Table2[[#This Row],[isin]]&amp;" "&amp;Table2[[#This Row],[MktSec]],Table2[[#Headers],[nxt_call_dt]])</f>
        <v>04/10/2023</v>
      </c>
      <c r="I424" s="3" t="str">
        <f>_xll.BDP(Table2[[#This Row],[isin]]&amp;" "&amp;Table2[[#This Row],[MktSec]],Table2[[#Headers],[final_maturity]])</f>
        <v>#N/A Field Not Applicable</v>
      </c>
    </row>
    <row r="425" spans="1:9" x14ac:dyDescent="0.25">
      <c r="A425" s="2" t="s">
        <v>384</v>
      </c>
      <c r="B425" s="2">
        <f>LEN(Table2[[#This Row],[isin]])</f>
        <v>12</v>
      </c>
      <c r="C425" s="2" t="s">
        <v>24</v>
      </c>
      <c r="D425" s="2" t="s">
        <v>710</v>
      </c>
      <c r="E425" s="2" t="str">
        <f>_xll.BDP(Table2[[#This Row],[isin]]&amp;" "&amp;Table2[[#This Row],[MktSec]],Table2[[#Headers],[short_name]])</f>
        <v>SOCIETE GENERALE</v>
      </c>
      <c r="F425" s="3" t="str">
        <f t="array" ref="F425">_xll.BDP(Table2[[#This Row],[isin]]&amp;" "&amp;Table2[[#This Row],[MktSec]],Table2[[#Headers],[INDUSTRY_GROUP]])</f>
        <v>Banks</v>
      </c>
      <c r="G425" s="3" t="str">
        <f>_xll.BDP(Table2[[#This Row],[isin]]&amp;" "&amp;Table2[[#This Row],[MktSec]],Table2[[#Headers],[callable]])</f>
        <v>Y</v>
      </c>
      <c r="H425" s="3" t="str">
        <f>_xll.BDP(Table2[[#This Row],[isin]]&amp;" "&amp;Table2[[#This Row],[MktSec]],Table2[[#Headers],[nxt_call_dt]])</f>
        <v>13/09/2021</v>
      </c>
      <c r="I425" s="3" t="str">
        <f>_xll.BDP(Table2[[#This Row],[isin]]&amp;" "&amp;Table2[[#This Row],[MktSec]],Table2[[#Headers],[final_maturity]])</f>
        <v>#N/A Field Not Applicable</v>
      </c>
    </row>
    <row r="426" spans="1:9" x14ac:dyDescent="0.25">
      <c r="A426" s="2" t="s">
        <v>364</v>
      </c>
      <c r="B426" s="2">
        <f>LEN(Table2[[#This Row],[isin]])</f>
        <v>12</v>
      </c>
      <c r="C426" s="2" t="s">
        <v>24</v>
      </c>
      <c r="D426" s="2" t="s">
        <v>711</v>
      </c>
      <c r="E426" s="2" t="str">
        <f>_xll.BDP(Table2[[#This Row],[isin]]&amp;" "&amp;Table2[[#This Row],[MktSec]],Table2[[#Headers],[short_name]])</f>
        <v>SOCIETE GENERALE</v>
      </c>
      <c r="F426" s="3" t="str">
        <f t="array" ref="F426">_xll.BDP(Table2[[#This Row],[isin]]&amp;" "&amp;Table2[[#This Row],[MktSec]],Table2[[#Headers],[INDUSTRY_GROUP]])</f>
        <v>Banks</v>
      </c>
      <c r="G426" s="3" t="str">
        <f>_xll.BDP(Table2[[#This Row],[isin]]&amp;" "&amp;Table2[[#This Row],[MktSec]],Table2[[#Headers],[callable]])</f>
        <v>Y</v>
      </c>
      <c r="H426" s="3" t="str">
        <f>_xll.BDP(Table2[[#This Row],[isin]]&amp;" "&amp;Table2[[#This Row],[MktSec]],Table2[[#Headers],[nxt_call_dt]])</f>
        <v>18/12/2023</v>
      </c>
      <c r="I426" s="3" t="str">
        <f>_xll.BDP(Table2[[#This Row],[isin]]&amp;" "&amp;Table2[[#This Row],[MktSec]],Table2[[#Headers],[final_maturity]])</f>
        <v>#N/A Field Not Applicable</v>
      </c>
    </row>
    <row r="427" spans="1:9" x14ac:dyDescent="0.25">
      <c r="A427" s="2" t="s">
        <v>366</v>
      </c>
      <c r="B427" s="2">
        <f>LEN(Table2[[#This Row],[isin]])</f>
        <v>12</v>
      </c>
      <c r="C427" s="2" t="s">
        <v>24</v>
      </c>
      <c r="D427" s="2" t="s">
        <v>713</v>
      </c>
      <c r="E427" s="2" t="str">
        <f>_xll.BDP(Table2[[#This Row],[isin]]&amp;" "&amp;Table2[[#This Row],[MktSec]],Table2[[#Headers],[short_name]])</f>
        <v>SWEDBANK AB</v>
      </c>
      <c r="F427" s="3" t="str">
        <f t="array" ref="F427">_xll.BDP(Table2[[#This Row],[isin]]&amp;" "&amp;Table2[[#This Row],[MktSec]],Table2[[#Headers],[INDUSTRY_GROUP]])</f>
        <v>Banks</v>
      </c>
      <c r="G427" s="3" t="str">
        <f>_xll.BDP(Table2[[#This Row],[isin]]&amp;" "&amp;Table2[[#This Row],[MktSec]],Table2[[#Headers],[callable]])</f>
        <v>Y</v>
      </c>
      <c r="H427" s="3" t="str">
        <f>_xll.BDP(Table2[[#This Row],[isin]]&amp;" "&amp;Table2[[#This Row],[MktSec]],Table2[[#Headers],[nxt_call_dt]])</f>
        <v>17/09/2024</v>
      </c>
      <c r="I427" s="3" t="str">
        <f>_xll.BDP(Table2[[#This Row],[isin]]&amp;" "&amp;Table2[[#This Row],[MktSec]],Table2[[#Headers],[final_maturity]])</f>
        <v>#N/A Field Not Applicable</v>
      </c>
    </row>
    <row r="428" spans="1:9" x14ac:dyDescent="0.25">
      <c r="A428" s="2" t="s">
        <v>367</v>
      </c>
      <c r="B428" s="2">
        <f>LEN(Table2[[#This Row],[isin]])</f>
        <v>12</v>
      </c>
      <c r="C428" s="2" t="s">
        <v>24</v>
      </c>
      <c r="D428" s="2" t="s">
        <v>714</v>
      </c>
      <c r="E428" s="2" t="str">
        <f>_xll.BDP(Table2[[#This Row],[isin]]&amp;" "&amp;Table2[[#This Row],[MktSec]],Table2[[#Headers],[short_name]])</f>
        <v>UBS GROUP</v>
      </c>
      <c r="F428" s="3" t="str">
        <f t="array" ref="F428">_xll.BDP(Table2[[#This Row],[isin]]&amp;" "&amp;Table2[[#This Row],[MktSec]],Table2[[#Headers],[INDUSTRY_GROUP]])</f>
        <v>Banks</v>
      </c>
      <c r="G428" s="3" t="str">
        <f>_xll.BDP(Table2[[#This Row],[isin]]&amp;" "&amp;Table2[[#This Row],[MktSec]],Table2[[#Headers],[callable]])</f>
        <v>Y</v>
      </c>
      <c r="H428" s="3" t="str">
        <f>_xll.BDP(Table2[[#This Row],[isin]]&amp;" "&amp;Table2[[#This Row],[MktSec]],Table2[[#Headers],[nxt_call_dt]])</f>
        <v>31/01/2023</v>
      </c>
      <c r="I428" s="3" t="str">
        <f>_xll.BDP(Table2[[#This Row],[isin]]&amp;" "&amp;Table2[[#This Row],[MktSec]],Table2[[#Headers],[final_maturity]])</f>
        <v>#N/A Field Not Applicable</v>
      </c>
    </row>
    <row r="429" spans="1:9" x14ac:dyDescent="0.25">
      <c r="A429" s="2" t="s">
        <v>369</v>
      </c>
      <c r="B429" s="2">
        <f>LEN(Table2[[#This Row],[isin]])</f>
        <v>12</v>
      </c>
      <c r="C429" s="2" t="s">
        <v>24</v>
      </c>
      <c r="D429" s="2" t="s">
        <v>716</v>
      </c>
      <c r="E429" s="2" t="str">
        <f>_xll.BDP(Table2[[#This Row],[isin]]&amp;" "&amp;Table2[[#This Row],[MktSec]],Table2[[#Headers],[short_name]])</f>
        <v>UBS GROUP FUNDIN</v>
      </c>
      <c r="F429" s="3" t="str">
        <f t="array" ref="F429">_xll.BDP(Table2[[#This Row],[isin]]&amp;" "&amp;Table2[[#This Row],[MktSec]],Table2[[#Headers],[INDUSTRY_GROUP]])</f>
        <v>Banks</v>
      </c>
      <c r="G429" s="3" t="str">
        <f>_xll.BDP(Table2[[#This Row],[isin]]&amp;" "&amp;Table2[[#This Row],[MktSec]],Table2[[#Headers],[callable]])</f>
        <v>Y</v>
      </c>
      <c r="H429" s="3" t="str">
        <f>_xll.BDP(Table2[[#This Row],[isin]]&amp;" "&amp;Table2[[#This Row],[MktSec]],Table2[[#Headers],[nxt_call_dt]])</f>
        <v>31/01/2024</v>
      </c>
      <c r="I429" s="3" t="str">
        <f>_xll.BDP(Table2[[#This Row],[isin]]&amp;" "&amp;Table2[[#This Row],[MktSec]],Table2[[#Headers],[final_maturity]])</f>
        <v>#N/A Field Not Applicable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1EAF-7DDB-4B47-A48B-8883143CC456}">
  <sheetPr codeName="Sheet3"/>
  <dimension ref="A1:U519"/>
  <sheetViews>
    <sheetView workbookViewId="0">
      <selection activeCell="D9" sqref="D9"/>
    </sheetView>
  </sheetViews>
  <sheetFormatPr defaultRowHeight="14.5" x14ac:dyDescent="0.35"/>
  <cols>
    <col min="1" max="1" width="12.26953125" style="5" bestFit="1" customWidth="1"/>
    <col min="2" max="13" width="8.7265625" style="5"/>
    <col min="14" max="14" width="8.7265625" style="6"/>
    <col min="15" max="16384" width="8.7265625" style="5"/>
  </cols>
  <sheetData>
    <row r="1" spans="1:21" x14ac:dyDescent="0.35">
      <c r="A1" s="5" t="s">
        <v>749</v>
      </c>
      <c r="B1" s="5" t="s">
        <v>765</v>
      </c>
      <c r="C1" s="5" t="s">
        <v>758</v>
      </c>
      <c r="D1" s="5" t="s">
        <v>759</v>
      </c>
      <c r="E1" s="5" t="s">
        <v>760</v>
      </c>
      <c r="F1" s="5" t="s">
        <v>761</v>
      </c>
      <c r="G1" s="5" t="s">
        <v>744</v>
      </c>
      <c r="I1" s="5" t="s">
        <v>761</v>
      </c>
      <c r="J1" s="5" t="s">
        <v>761</v>
      </c>
      <c r="K1" s="5" t="s">
        <v>762</v>
      </c>
    </row>
    <row r="2" spans="1:21" x14ac:dyDescent="0.35">
      <c r="A2" s="5" t="s">
        <v>751</v>
      </c>
      <c r="B2" s="5" t="s">
        <v>766</v>
      </c>
      <c r="C2" s="5" t="s">
        <v>745</v>
      </c>
      <c r="D2" s="5" t="s">
        <v>745</v>
      </c>
      <c r="E2" s="5" t="s">
        <v>745</v>
      </c>
      <c r="F2" s="5" t="s">
        <v>745</v>
      </c>
      <c r="G2" s="5" t="s">
        <v>745</v>
      </c>
      <c r="I2" s="5" t="s">
        <v>745</v>
      </c>
      <c r="J2" s="5" t="s">
        <v>745</v>
      </c>
      <c r="K2" s="5" t="s">
        <v>745</v>
      </c>
    </row>
    <row r="3" spans="1:21" x14ac:dyDescent="0.35">
      <c r="A3" s="5" t="s">
        <v>746</v>
      </c>
      <c r="B3" s="7" t="s">
        <v>747</v>
      </c>
      <c r="C3" s="7" t="s">
        <v>747</v>
      </c>
      <c r="D3" s="7" t="s">
        <v>747</v>
      </c>
      <c r="E3" s="7" t="s">
        <v>747</v>
      </c>
      <c r="F3" s="7" t="s">
        <v>747</v>
      </c>
      <c r="G3" s="7" t="s">
        <v>747</v>
      </c>
      <c r="I3" s="7" t="s">
        <v>747</v>
      </c>
      <c r="J3" s="7" t="s">
        <v>747</v>
      </c>
      <c r="K3" s="7" t="s">
        <v>747</v>
      </c>
    </row>
    <row r="4" spans="1:21" x14ac:dyDescent="0.35">
      <c r="A4" s="5" t="s">
        <v>750</v>
      </c>
      <c r="B4" s="7"/>
      <c r="C4" s="7"/>
      <c r="D4" s="7"/>
      <c r="E4" s="7"/>
      <c r="F4" s="7"/>
      <c r="G4" s="7"/>
      <c r="I4" s="7"/>
      <c r="J4" s="7"/>
      <c r="K4" s="7"/>
    </row>
    <row r="5" spans="1:21" x14ac:dyDescent="0.35">
      <c r="A5" s="5" t="s">
        <v>753</v>
      </c>
      <c r="B5" s="5" t="s">
        <v>763</v>
      </c>
      <c r="C5" s="5" t="s">
        <v>752</v>
      </c>
      <c r="D5" s="5" t="s">
        <v>752</v>
      </c>
      <c r="E5" s="5" t="s">
        <v>752</v>
      </c>
      <c r="F5" s="5" t="s">
        <v>752</v>
      </c>
      <c r="G5" s="5" t="s">
        <v>752</v>
      </c>
      <c r="I5" s="5" t="s">
        <v>752</v>
      </c>
      <c r="J5" s="5" t="s">
        <v>752</v>
      </c>
      <c r="K5" s="5" t="s">
        <v>752</v>
      </c>
    </row>
    <row r="6" spans="1:21" x14ac:dyDescent="0.35">
      <c r="A6" s="5" t="s">
        <v>754</v>
      </c>
      <c r="B6" s="5" t="s">
        <v>755</v>
      </c>
      <c r="C6" s="5" t="s">
        <v>755</v>
      </c>
      <c r="D6" s="5" t="s">
        <v>755</v>
      </c>
      <c r="E6" s="5" t="s">
        <v>755</v>
      </c>
      <c r="F6" s="5" t="s">
        <v>755</v>
      </c>
      <c r="G6" s="5" t="s">
        <v>755</v>
      </c>
      <c r="I6" s="5" t="s">
        <v>755</v>
      </c>
      <c r="J6" s="5" t="s">
        <v>755</v>
      </c>
      <c r="K6" s="5" t="s">
        <v>755</v>
      </c>
    </row>
    <row r="7" spans="1:21" x14ac:dyDescent="0.35">
      <c r="A7" s="5" t="s">
        <v>756</v>
      </c>
      <c r="B7" s="5" t="s">
        <v>757</v>
      </c>
      <c r="C7" s="5" t="s">
        <v>757</v>
      </c>
      <c r="D7" s="5" t="s">
        <v>757</v>
      </c>
      <c r="E7" s="5" t="s">
        <v>757</v>
      </c>
      <c r="F7" s="5" t="s">
        <v>757</v>
      </c>
      <c r="G7" s="5" t="s">
        <v>757</v>
      </c>
      <c r="I7" s="5" t="s">
        <v>757</v>
      </c>
      <c r="J7" s="5" t="s">
        <v>757</v>
      </c>
      <c r="K7" s="5" t="s">
        <v>757</v>
      </c>
    </row>
    <row r="8" spans="1:21" x14ac:dyDescent="0.35">
      <c r="B8" s="5" t="s">
        <v>764</v>
      </c>
      <c r="C8" s="5" t="str">
        <f>_xll.BDP(C1,"security_name")</f>
        <v>SOLBBB 5.869 PERP</v>
      </c>
      <c r="D8" s="5" t="str">
        <f>_xll.BDP(D1,"security_name")</f>
        <v>SOLBBB 4 1/4 PERP</v>
      </c>
      <c r="E8" s="5" t="str">
        <f>_xll.BDP(E1,"security_name")</f>
        <v>SOLBBB 5.425 PERP</v>
      </c>
      <c r="F8" s="5" t="str">
        <f>_xll.BDP(F1,"security_name")</f>
        <v>SOLBBB 5.118 PERP</v>
      </c>
      <c r="G8" s="5" t="str">
        <f>_xll.BDP(G1,"security_name")</f>
        <v>ECLEAR 2 5/8 04/11/48</v>
      </c>
      <c r="Q8" s="9"/>
      <c r="R8" s="9"/>
      <c r="S8" s="10"/>
      <c r="T8" s="9"/>
      <c r="U8" s="9"/>
    </row>
    <row r="9" spans="1:21" x14ac:dyDescent="0.35">
      <c r="B9" s="8">
        <f>_xll.BDH(B1,B2,B3,B4,B5,B6,B7,"cols=1;rows=506")</f>
        <v>43990</v>
      </c>
      <c r="C9" s="5">
        <f>_xll.BDH(C1,C2,C3,C4,C5,C6,C7,"cols=1;rows=509")</f>
        <v>317.31200000000001</v>
      </c>
      <c r="D9" s="5">
        <f>_xll.BDH(D1,D2,D3,D4,D5,D6,D7,"cols=1;rows=386")</f>
        <v>287.702</v>
      </c>
      <c r="E9" s="5">
        <f>_xll.BDH(E1,E2,E3,E4,E5,E6,E7,"cols=1;rows=509")</f>
        <v>267.51100000000002</v>
      </c>
      <c r="F9" s="5">
        <f>_xll.BDH(F1,F2,F3,F4,F5,F6,F7,"cols=1;rows=509")</f>
        <v>198.64400000000001</v>
      </c>
      <c r="G9" s="5">
        <f>_xll.BDH(G1,G2,G3,G4,G5,G6,G7,"cols=1;rows=509")</f>
        <v>177.32900000000001</v>
      </c>
      <c r="I9" s="5">
        <f>_xll.BDH(I1,I2,I3,I4,I5,I6,I7,"cols=1;rows=509")</f>
        <v>198.64400000000001</v>
      </c>
      <c r="J9" s="5">
        <f>_xll.BDH(J1,J2,J3,J4,J5,J6,J7,"cols=1;rows=509")</f>
        <v>198.64400000000001</v>
      </c>
      <c r="K9" s="5">
        <f>_xll.BDH(K1,K2,K3,K4,K5,K6,K7,"cols=1;rows=509")</f>
        <v>413.50299999999999</v>
      </c>
      <c r="M9" s="8"/>
    </row>
    <row r="10" spans="1:21" x14ac:dyDescent="0.35">
      <c r="B10" s="8">
        <v>43987</v>
      </c>
      <c r="C10" s="5">
        <v>357.01299999999998</v>
      </c>
      <c r="D10" s="5">
        <v>332.36500000000001</v>
      </c>
      <c r="E10" s="5">
        <v>320.28199999999998</v>
      </c>
      <c r="F10" s="5">
        <v>281.75599999999997</v>
      </c>
      <c r="G10" s="5">
        <v>181.542</v>
      </c>
      <c r="I10" s="5">
        <v>281.75599999999997</v>
      </c>
      <c r="J10" s="5">
        <v>281.75599999999997</v>
      </c>
      <c r="K10" s="5">
        <v>419.93700000000001</v>
      </c>
    </row>
    <row r="11" spans="1:21" x14ac:dyDescent="0.35">
      <c r="B11" s="8">
        <v>43986</v>
      </c>
      <c r="C11" s="5">
        <v>372.28800000000001</v>
      </c>
      <c r="D11" s="5">
        <v>358.02699999999999</v>
      </c>
      <c r="E11" s="5">
        <v>347.488</v>
      </c>
      <c r="F11" s="5">
        <v>325.47500000000002</v>
      </c>
      <c r="G11" s="5">
        <v>202.39</v>
      </c>
      <c r="I11" s="5">
        <v>325.47500000000002</v>
      </c>
      <c r="J11" s="5">
        <v>325.47500000000002</v>
      </c>
      <c r="K11" s="5">
        <v>450.57400000000001</v>
      </c>
    </row>
    <row r="12" spans="1:21" x14ac:dyDescent="0.35">
      <c r="B12" s="8">
        <v>43985</v>
      </c>
      <c r="C12" s="5">
        <v>398.29300000000001</v>
      </c>
      <c r="D12" s="5">
        <v>387.47199999999998</v>
      </c>
      <c r="E12" s="5">
        <v>375.00900000000001</v>
      </c>
      <c r="F12" s="5">
        <v>374.28899999999999</v>
      </c>
      <c r="G12" s="5">
        <v>213.917</v>
      </c>
      <c r="I12" s="5">
        <v>374.28899999999999</v>
      </c>
      <c r="J12" s="5">
        <v>374.28899999999999</v>
      </c>
      <c r="K12" s="5">
        <v>469.64400000000001</v>
      </c>
    </row>
    <row r="13" spans="1:21" x14ac:dyDescent="0.35">
      <c r="B13" s="8">
        <v>43984</v>
      </c>
      <c r="C13" s="5">
        <v>400.56799999999998</v>
      </c>
      <c r="D13" s="5">
        <v>390.72</v>
      </c>
      <c r="E13" s="5">
        <v>376.09399999999999</v>
      </c>
      <c r="F13" s="5">
        <v>379.10399999999998</v>
      </c>
      <c r="G13" s="5">
        <v>222.70500000000001</v>
      </c>
      <c r="I13" s="5">
        <v>379.10399999999998</v>
      </c>
      <c r="J13" s="5">
        <v>379.10399999999998</v>
      </c>
      <c r="K13" s="5">
        <v>475.69600000000003</v>
      </c>
    </row>
    <row r="14" spans="1:21" x14ac:dyDescent="0.35">
      <c r="B14" s="8">
        <v>43983</v>
      </c>
      <c r="C14" s="5">
        <v>402.637</v>
      </c>
      <c r="D14" s="5">
        <v>390.60599999999999</v>
      </c>
      <c r="E14" s="5">
        <v>373.57799999999997</v>
      </c>
      <c r="F14" s="5">
        <v>379.36099999999999</v>
      </c>
      <c r="G14" s="5">
        <v>224.554</v>
      </c>
      <c r="I14" s="5">
        <v>379.36099999999999</v>
      </c>
      <c r="J14" s="5">
        <v>379.36099999999999</v>
      </c>
      <c r="K14" s="5">
        <v>483.096</v>
      </c>
    </row>
    <row r="15" spans="1:21" x14ac:dyDescent="0.35">
      <c r="B15" s="8">
        <v>43980</v>
      </c>
      <c r="C15" s="5">
        <v>398.24900000000002</v>
      </c>
      <c r="D15" s="5">
        <v>381.822</v>
      </c>
      <c r="E15" s="5">
        <v>368.00400000000002</v>
      </c>
      <c r="F15" s="5">
        <v>369.12700000000001</v>
      </c>
      <c r="G15" s="5">
        <v>225.71</v>
      </c>
      <c r="I15" s="5">
        <v>369.12700000000001</v>
      </c>
      <c r="J15" s="5">
        <v>369.12700000000001</v>
      </c>
      <c r="K15" s="5">
        <v>483.54300000000001</v>
      </c>
    </row>
    <row r="16" spans="1:21" x14ac:dyDescent="0.35">
      <c r="B16" s="8">
        <v>43979</v>
      </c>
      <c r="C16" s="5">
        <v>399.53899999999999</v>
      </c>
      <c r="D16" s="5">
        <v>382.81799999999998</v>
      </c>
      <c r="E16" s="5">
        <v>369.31599999999997</v>
      </c>
      <c r="F16" s="5">
        <v>364.75900000000001</v>
      </c>
      <c r="G16" s="5">
        <v>222.43100000000001</v>
      </c>
      <c r="I16" s="5">
        <v>364.75900000000001</v>
      </c>
      <c r="J16" s="5">
        <v>364.75900000000001</v>
      </c>
      <c r="K16" s="5">
        <v>486.00799999999998</v>
      </c>
    </row>
    <row r="17" spans="2:11" x14ac:dyDescent="0.35">
      <c r="B17" s="8">
        <v>43978</v>
      </c>
      <c r="C17" s="5">
        <v>422.21899999999999</v>
      </c>
      <c r="D17" s="5">
        <v>408.73700000000002</v>
      </c>
      <c r="E17" s="5">
        <v>391.642</v>
      </c>
      <c r="F17" s="5">
        <v>382.45499999999998</v>
      </c>
      <c r="G17" s="5">
        <v>224.08500000000001</v>
      </c>
      <c r="I17" s="5">
        <v>382.45499999999998</v>
      </c>
      <c r="J17" s="5">
        <v>382.45499999999998</v>
      </c>
      <c r="K17" s="5">
        <v>490.21600000000001</v>
      </c>
    </row>
    <row r="18" spans="2:11" x14ac:dyDescent="0.35">
      <c r="B18" s="8">
        <v>43977</v>
      </c>
      <c r="C18" s="5">
        <v>438.08</v>
      </c>
      <c r="D18" s="5">
        <v>442.95600000000002</v>
      </c>
      <c r="E18" s="5">
        <v>426.47399999999999</v>
      </c>
      <c r="F18" s="5">
        <v>453.512</v>
      </c>
      <c r="G18" s="5">
        <v>229.84200000000001</v>
      </c>
      <c r="I18" s="5">
        <v>453.512</v>
      </c>
      <c r="J18" s="5">
        <v>453.512</v>
      </c>
      <c r="K18" s="5">
        <v>505.64800000000002</v>
      </c>
    </row>
    <row r="19" spans="2:11" x14ac:dyDescent="0.35">
      <c r="B19" s="8">
        <v>43973</v>
      </c>
      <c r="C19" s="5">
        <v>444.01799999999997</v>
      </c>
      <c r="D19" s="5">
        <v>427.93799999999999</v>
      </c>
      <c r="E19" s="5">
        <v>409.77600000000001</v>
      </c>
      <c r="F19" s="5">
        <v>401.68799999999999</v>
      </c>
      <c r="G19" s="5">
        <v>234.596</v>
      </c>
      <c r="I19" s="5">
        <v>401.68799999999999</v>
      </c>
      <c r="J19" s="5">
        <v>401.68799999999999</v>
      </c>
      <c r="K19" s="5">
        <v>509.791</v>
      </c>
    </row>
    <row r="20" spans="2:11" x14ac:dyDescent="0.35">
      <c r="B20" s="8">
        <v>43972</v>
      </c>
      <c r="C20" s="5">
        <v>450.33100000000002</v>
      </c>
      <c r="D20" s="5">
        <v>428.09800000000001</v>
      </c>
      <c r="E20" s="5">
        <v>413.726</v>
      </c>
      <c r="F20" s="5">
        <v>393.66500000000002</v>
      </c>
      <c r="G20" s="5">
        <v>235.542</v>
      </c>
      <c r="I20" s="5">
        <v>393.66500000000002</v>
      </c>
      <c r="J20" s="5">
        <v>393.66500000000002</v>
      </c>
      <c r="K20" s="5">
        <v>512.30799999999999</v>
      </c>
    </row>
    <row r="21" spans="2:11" x14ac:dyDescent="0.35">
      <c r="B21" s="8">
        <v>43971</v>
      </c>
      <c r="C21" s="5">
        <v>459.34699999999998</v>
      </c>
      <c r="D21" s="5">
        <v>430.846</v>
      </c>
      <c r="E21" s="5">
        <v>417.23</v>
      </c>
      <c r="F21" s="5">
        <v>402.59899999999999</v>
      </c>
      <c r="G21" s="5">
        <v>234.49</v>
      </c>
      <c r="I21" s="5">
        <v>402.59899999999999</v>
      </c>
      <c r="J21" s="5">
        <v>402.59899999999999</v>
      </c>
      <c r="K21" s="5">
        <v>514.99699999999996</v>
      </c>
    </row>
    <row r="22" spans="2:11" x14ac:dyDescent="0.35">
      <c r="B22" s="8">
        <v>43970</v>
      </c>
      <c r="C22" s="5">
        <v>467.46600000000001</v>
      </c>
      <c r="D22" s="5">
        <v>438.28199999999998</v>
      </c>
      <c r="E22" s="5">
        <v>429.274</v>
      </c>
      <c r="F22" s="5">
        <v>419.072</v>
      </c>
      <c r="G22" s="5">
        <v>242.19300000000001</v>
      </c>
      <c r="I22" s="5">
        <v>419.072</v>
      </c>
      <c r="J22" s="5">
        <v>419.072</v>
      </c>
      <c r="K22" s="5">
        <v>515.10500000000002</v>
      </c>
    </row>
    <row r="23" spans="2:11" x14ac:dyDescent="0.35">
      <c r="B23" s="8">
        <v>43969</v>
      </c>
      <c r="C23" s="5">
        <v>475.14400000000001</v>
      </c>
      <c r="D23" s="5">
        <v>444.56599999999997</v>
      </c>
      <c r="E23" s="5">
        <v>435.23200000000003</v>
      </c>
      <c r="F23" s="5">
        <v>429.01600000000002</v>
      </c>
      <c r="G23" s="5">
        <v>243.446</v>
      </c>
      <c r="I23" s="5">
        <v>429.01600000000002</v>
      </c>
      <c r="J23" s="5">
        <v>429.01600000000002</v>
      </c>
      <c r="K23" s="5">
        <v>526.92899999999997</v>
      </c>
    </row>
    <row r="24" spans="2:11" x14ac:dyDescent="0.35">
      <c r="B24" s="8">
        <v>43966</v>
      </c>
      <c r="C24" s="5">
        <v>478.72500000000002</v>
      </c>
      <c r="D24" s="5">
        <v>446.80399999999997</v>
      </c>
      <c r="E24" s="5">
        <v>437.46699999999998</v>
      </c>
      <c r="F24" s="5">
        <v>428.48899999999998</v>
      </c>
      <c r="G24" s="5">
        <v>246.488</v>
      </c>
      <c r="I24" s="5">
        <v>428.48899999999998</v>
      </c>
      <c r="J24" s="5">
        <v>428.48899999999998</v>
      </c>
      <c r="K24" s="5">
        <v>531.76499999999999</v>
      </c>
    </row>
    <row r="25" spans="2:11" x14ac:dyDescent="0.35">
      <c r="B25" s="8">
        <v>43965</v>
      </c>
      <c r="C25" s="5">
        <v>480.13099999999997</v>
      </c>
      <c r="D25" s="5">
        <v>446.79199999999997</v>
      </c>
      <c r="E25" s="5">
        <v>437.899</v>
      </c>
      <c r="F25" s="5">
        <v>424.67500000000001</v>
      </c>
      <c r="G25" s="5">
        <v>248.768</v>
      </c>
      <c r="I25" s="5">
        <v>424.67500000000001</v>
      </c>
      <c r="J25" s="5">
        <v>424.67500000000001</v>
      </c>
      <c r="K25" s="5">
        <v>539.13800000000003</v>
      </c>
    </row>
    <row r="26" spans="2:11" x14ac:dyDescent="0.35">
      <c r="B26" s="8">
        <v>43964</v>
      </c>
      <c r="C26" s="5">
        <v>470.74200000000002</v>
      </c>
      <c r="D26" s="5">
        <v>435.47800000000001</v>
      </c>
      <c r="E26" s="5">
        <v>429.36500000000001</v>
      </c>
      <c r="F26" s="5">
        <v>390.09800000000001</v>
      </c>
      <c r="G26" s="5">
        <v>245.07400000000001</v>
      </c>
      <c r="I26" s="5">
        <v>390.09800000000001</v>
      </c>
      <c r="J26" s="5">
        <v>390.09800000000001</v>
      </c>
      <c r="K26" s="5">
        <v>538.27300000000002</v>
      </c>
    </row>
    <row r="27" spans="2:11" x14ac:dyDescent="0.35">
      <c r="B27" s="8">
        <v>43963</v>
      </c>
      <c r="C27" s="5">
        <v>465.18900000000002</v>
      </c>
      <c r="D27" s="5">
        <v>423.45</v>
      </c>
      <c r="E27" s="5">
        <v>418.697</v>
      </c>
      <c r="F27" s="5">
        <v>387.95400000000001</v>
      </c>
      <c r="G27" s="5">
        <v>244.179</v>
      </c>
      <c r="I27" s="5">
        <v>387.95400000000001</v>
      </c>
      <c r="J27" s="5">
        <v>387.95400000000001</v>
      </c>
      <c r="K27" s="5">
        <v>539.37300000000005</v>
      </c>
    </row>
    <row r="28" spans="2:11" x14ac:dyDescent="0.35">
      <c r="B28" s="8">
        <v>43962</v>
      </c>
      <c r="C28" s="5">
        <v>459.58199999999999</v>
      </c>
      <c r="D28" s="5">
        <v>422.04500000000002</v>
      </c>
      <c r="E28" s="5">
        <v>417.46800000000002</v>
      </c>
      <c r="F28" s="5">
        <v>383.54899999999998</v>
      </c>
      <c r="G28" s="5">
        <v>243.952</v>
      </c>
      <c r="I28" s="5">
        <v>383.54899999999998</v>
      </c>
      <c r="J28" s="5">
        <v>383.54899999999998</v>
      </c>
      <c r="K28" s="5">
        <v>536.87300000000005</v>
      </c>
    </row>
    <row r="29" spans="2:11" x14ac:dyDescent="0.35">
      <c r="B29" s="8">
        <v>43958</v>
      </c>
      <c r="C29" s="5">
        <v>471.59100000000001</v>
      </c>
      <c r="D29" s="5">
        <v>462.70800000000003</v>
      </c>
      <c r="E29" s="5">
        <v>410.12700000000001</v>
      </c>
      <c r="F29" s="5">
        <v>402.435</v>
      </c>
      <c r="G29" s="5">
        <v>242.42500000000001</v>
      </c>
      <c r="I29" s="5">
        <v>402.435</v>
      </c>
      <c r="J29" s="5">
        <v>402.435</v>
      </c>
      <c r="K29" s="5">
        <v>533.21100000000001</v>
      </c>
    </row>
    <row r="30" spans="2:11" x14ac:dyDescent="0.35">
      <c r="B30" s="8">
        <v>43957</v>
      </c>
      <c r="C30" s="5">
        <v>460.19600000000003</v>
      </c>
      <c r="D30" s="5">
        <v>421.29700000000003</v>
      </c>
      <c r="E30" s="5">
        <v>415.03800000000001</v>
      </c>
      <c r="F30" s="5">
        <v>376.92099999999999</v>
      </c>
      <c r="G30" s="5">
        <v>245.029</v>
      </c>
      <c r="I30" s="5">
        <v>376.92099999999999</v>
      </c>
      <c r="J30" s="5">
        <v>376.92099999999999</v>
      </c>
      <c r="K30" s="5">
        <v>531.65599999999995</v>
      </c>
    </row>
    <row r="31" spans="2:11" x14ac:dyDescent="0.35">
      <c r="B31" s="8">
        <v>43956</v>
      </c>
      <c r="C31" s="5">
        <v>456.41500000000002</v>
      </c>
      <c r="D31" s="5">
        <v>413.03899999999999</v>
      </c>
      <c r="E31" s="5">
        <v>405.22699999999998</v>
      </c>
      <c r="F31" s="5">
        <v>376.60199999999998</v>
      </c>
      <c r="G31" s="5">
        <v>247.30199999999999</v>
      </c>
      <c r="I31" s="5">
        <v>376.60199999999998</v>
      </c>
      <c r="J31" s="5">
        <v>376.60199999999998</v>
      </c>
      <c r="K31" s="5">
        <v>534.08900000000006</v>
      </c>
    </row>
    <row r="32" spans="2:11" x14ac:dyDescent="0.35">
      <c r="B32" s="8">
        <v>43955</v>
      </c>
      <c r="C32" s="5">
        <v>454.32799999999997</v>
      </c>
      <c r="D32" s="5">
        <v>407.50700000000001</v>
      </c>
      <c r="E32" s="5">
        <v>399.173</v>
      </c>
      <c r="F32" s="5">
        <v>369.53</v>
      </c>
      <c r="G32" s="5">
        <v>247.209</v>
      </c>
      <c r="I32" s="5">
        <v>369.53</v>
      </c>
      <c r="J32" s="5">
        <v>369.53</v>
      </c>
      <c r="K32" s="5">
        <v>549.63400000000001</v>
      </c>
    </row>
    <row r="33" spans="2:11" x14ac:dyDescent="0.35">
      <c r="B33" s="8">
        <v>43952</v>
      </c>
      <c r="C33" s="5">
        <v>450.28100000000001</v>
      </c>
      <c r="D33" s="5">
        <v>396.99799999999999</v>
      </c>
      <c r="E33" s="5">
        <v>391.24</v>
      </c>
      <c r="F33" s="5">
        <v>361.27</v>
      </c>
      <c r="G33" s="5">
        <v>252.93700000000001</v>
      </c>
      <c r="I33" s="5">
        <v>361.27</v>
      </c>
      <c r="J33" s="5">
        <v>361.27</v>
      </c>
      <c r="K33" s="5">
        <v>548.55100000000004</v>
      </c>
    </row>
    <row r="34" spans="2:11" x14ac:dyDescent="0.35">
      <c r="B34" s="8">
        <v>43951</v>
      </c>
      <c r="C34" s="5">
        <v>419.19900000000001</v>
      </c>
      <c r="D34" s="5">
        <v>365.86599999999999</v>
      </c>
      <c r="E34" s="5">
        <v>360.40499999999997</v>
      </c>
      <c r="F34" s="5">
        <v>318.40199999999999</v>
      </c>
      <c r="G34" s="5">
        <v>252.791</v>
      </c>
      <c r="I34" s="5">
        <v>318.40199999999999</v>
      </c>
      <c r="J34" s="5">
        <v>318.40199999999999</v>
      </c>
      <c r="K34" s="5">
        <v>548.30899999999997</v>
      </c>
    </row>
    <row r="35" spans="2:11" x14ac:dyDescent="0.35">
      <c r="B35" s="8">
        <v>43950</v>
      </c>
      <c r="C35" s="5">
        <v>414.50700000000001</v>
      </c>
      <c r="D35" s="5">
        <v>360.77800000000002</v>
      </c>
      <c r="E35" s="5">
        <v>351.68099999999998</v>
      </c>
      <c r="F35" s="5">
        <v>306.529</v>
      </c>
      <c r="G35" s="5">
        <v>247.49700000000001</v>
      </c>
      <c r="I35" s="5">
        <v>306.529</v>
      </c>
      <c r="J35" s="5">
        <v>306.529</v>
      </c>
      <c r="K35" s="5">
        <v>545.22900000000004</v>
      </c>
    </row>
    <row r="36" spans="2:11" x14ac:dyDescent="0.35">
      <c r="B36" s="8">
        <v>43949</v>
      </c>
      <c r="C36" s="5">
        <v>414.02199999999999</v>
      </c>
      <c r="D36" s="5">
        <v>352.92599999999999</v>
      </c>
      <c r="E36" s="5">
        <v>339.64499999999998</v>
      </c>
      <c r="F36" s="5">
        <v>298.17</v>
      </c>
      <c r="G36" s="5">
        <v>242.65</v>
      </c>
      <c r="I36" s="5">
        <v>298.17</v>
      </c>
      <c r="J36" s="5">
        <v>298.17</v>
      </c>
      <c r="K36" s="5">
        <v>541.43100000000004</v>
      </c>
    </row>
    <row r="37" spans="2:11" x14ac:dyDescent="0.35">
      <c r="B37" s="8">
        <v>43948</v>
      </c>
      <c r="C37" s="5">
        <v>414.96800000000002</v>
      </c>
      <c r="D37" s="5">
        <v>352.22</v>
      </c>
      <c r="E37" s="5">
        <v>337.61399999999998</v>
      </c>
      <c r="F37" s="5">
        <v>298.60899999999998</v>
      </c>
      <c r="G37" s="5">
        <v>242.363</v>
      </c>
      <c r="I37" s="5">
        <v>298.60899999999998</v>
      </c>
      <c r="J37" s="5">
        <v>298.60899999999998</v>
      </c>
      <c r="K37" s="5">
        <v>541.59799999999996</v>
      </c>
    </row>
    <row r="38" spans="2:11" x14ac:dyDescent="0.35">
      <c r="B38" s="8">
        <v>43945</v>
      </c>
      <c r="C38" s="5">
        <v>434.31700000000001</v>
      </c>
      <c r="D38" s="5">
        <v>362.899</v>
      </c>
      <c r="E38" s="5">
        <v>347.137</v>
      </c>
      <c r="F38" s="5">
        <v>313.36099999999999</v>
      </c>
      <c r="G38" s="5">
        <v>244.56100000000001</v>
      </c>
      <c r="I38" s="5">
        <v>313.36099999999999</v>
      </c>
      <c r="J38" s="5">
        <v>313.36099999999999</v>
      </c>
      <c r="K38" s="5">
        <v>547.31600000000003</v>
      </c>
    </row>
    <row r="39" spans="2:11" x14ac:dyDescent="0.35">
      <c r="B39" s="8">
        <v>43944</v>
      </c>
      <c r="C39" s="5">
        <v>439.27800000000002</v>
      </c>
      <c r="D39" s="5">
        <v>369.15800000000002</v>
      </c>
      <c r="E39" s="5">
        <v>350.79599999999999</v>
      </c>
      <c r="F39" s="5">
        <v>325.26900000000001</v>
      </c>
      <c r="G39" s="5">
        <v>250.48599999999999</v>
      </c>
      <c r="I39" s="5">
        <v>325.26900000000001</v>
      </c>
      <c r="J39" s="5">
        <v>325.26900000000001</v>
      </c>
      <c r="K39" s="5">
        <v>556.58100000000002</v>
      </c>
    </row>
    <row r="40" spans="2:11" x14ac:dyDescent="0.35">
      <c r="B40" s="8">
        <v>43943</v>
      </c>
      <c r="C40" s="5">
        <v>454.529</v>
      </c>
      <c r="D40" s="5">
        <v>376.68700000000001</v>
      </c>
      <c r="E40" s="5">
        <v>360.58800000000002</v>
      </c>
      <c r="F40" s="5">
        <v>336.27199999999999</v>
      </c>
      <c r="G40" s="5">
        <v>252.619</v>
      </c>
      <c r="I40" s="5">
        <v>336.27199999999999</v>
      </c>
      <c r="J40" s="5">
        <v>336.27199999999999</v>
      </c>
      <c r="K40" s="5">
        <v>557.90899999999999</v>
      </c>
    </row>
    <row r="41" spans="2:11" x14ac:dyDescent="0.35">
      <c r="B41" s="8">
        <v>43942</v>
      </c>
      <c r="C41" s="5">
        <v>460.75299999999999</v>
      </c>
      <c r="D41" s="5">
        <v>376.29199999999997</v>
      </c>
      <c r="E41" s="5">
        <v>357.94400000000002</v>
      </c>
      <c r="F41" s="5">
        <v>331.642</v>
      </c>
      <c r="G41" s="5">
        <v>255.88300000000001</v>
      </c>
      <c r="I41" s="5">
        <v>331.642</v>
      </c>
      <c r="J41" s="5">
        <v>331.642</v>
      </c>
      <c r="K41" s="5">
        <v>563.32299999999998</v>
      </c>
    </row>
    <row r="42" spans="2:11" x14ac:dyDescent="0.35">
      <c r="B42" s="8">
        <v>43941</v>
      </c>
      <c r="C42" s="5">
        <v>460.55599999999998</v>
      </c>
      <c r="D42" s="5">
        <v>369.50299999999999</v>
      </c>
      <c r="E42" s="5">
        <v>351.50599999999997</v>
      </c>
      <c r="F42" s="5">
        <v>318.49400000000003</v>
      </c>
      <c r="G42" s="5">
        <v>259.64499999999998</v>
      </c>
      <c r="I42" s="5">
        <v>318.49400000000003</v>
      </c>
      <c r="J42" s="5">
        <v>318.49400000000003</v>
      </c>
      <c r="K42" s="5">
        <v>566.55999999999995</v>
      </c>
    </row>
    <row r="43" spans="2:11" x14ac:dyDescent="0.35">
      <c r="B43" s="8">
        <v>43938</v>
      </c>
      <c r="C43" s="5">
        <v>463.87700000000001</v>
      </c>
      <c r="D43" s="5">
        <v>369.45699999999999</v>
      </c>
      <c r="E43" s="5">
        <v>352.69600000000003</v>
      </c>
      <c r="F43" s="5">
        <v>319.03699999999998</v>
      </c>
      <c r="G43" s="5">
        <v>260.29599999999999</v>
      </c>
      <c r="I43" s="5">
        <v>319.03699999999998</v>
      </c>
      <c r="J43" s="5">
        <v>319.03699999999998</v>
      </c>
      <c r="K43" s="5">
        <v>567.48400000000004</v>
      </c>
    </row>
    <row r="44" spans="2:11" x14ac:dyDescent="0.35">
      <c r="B44" s="8">
        <v>43937</v>
      </c>
      <c r="C44" s="5">
        <v>463.904</v>
      </c>
      <c r="D44" s="5">
        <v>368.404</v>
      </c>
      <c r="E44" s="5">
        <v>350.91399999999999</v>
      </c>
      <c r="F44" s="5">
        <v>314.904</v>
      </c>
      <c r="G44" s="5">
        <v>261.53199999999998</v>
      </c>
      <c r="I44" s="5">
        <v>314.904</v>
      </c>
      <c r="J44" s="5">
        <v>314.904</v>
      </c>
      <c r="K44" s="5">
        <v>572.34199999999998</v>
      </c>
    </row>
    <row r="45" spans="2:11" x14ac:dyDescent="0.35">
      <c r="B45" s="8">
        <v>43936</v>
      </c>
      <c r="C45" s="5">
        <v>461.82499999999999</v>
      </c>
      <c r="D45" s="5">
        <v>364.51400000000001</v>
      </c>
      <c r="E45" s="5">
        <v>345.14299999999997</v>
      </c>
      <c r="F45" s="5">
        <v>297.30799999999999</v>
      </c>
      <c r="G45" s="5">
        <v>266.15800000000002</v>
      </c>
      <c r="I45" s="5">
        <v>297.30799999999999</v>
      </c>
      <c r="J45" s="5">
        <v>297.30799999999999</v>
      </c>
      <c r="K45" s="5">
        <v>576.03700000000003</v>
      </c>
    </row>
    <row r="46" spans="2:11" x14ac:dyDescent="0.35">
      <c r="B46" s="8">
        <v>43935</v>
      </c>
      <c r="C46" s="5">
        <v>473.55200000000002</v>
      </c>
      <c r="D46" s="5">
        <v>372.56299999999999</v>
      </c>
      <c r="E46" s="5">
        <v>359.57</v>
      </c>
      <c r="F46" s="5">
        <v>324.173</v>
      </c>
      <c r="G46" s="5">
        <v>263.185</v>
      </c>
      <c r="I46" s="5">
        <v>324.173</v>
      </c>
      <c r="J46" s="5">
        <v>324.173</v>
      </c>
      <c r="K46" s="5">
        <v>574.87099999999998</v>
      </c>
    </row>
    <row r="47" spans="2:11" x14ac:dyDescent="0.35">
      <c r="B47" s="8">
        <v>43930</v>
      </c>
      <c r="C47" s="5">
        <v>515.79</v>
      </c>
      <c r="D47" s="5">
        <v>416.90199999999999</v>
      </c>
      <c r="E47" s="5">
        <v>405.92500000000001</v>
      </c>
      <c r="F47" s="5">
        <v>389.22399999999999</v>
      </c>
      <c r="G47" s="5">
        <v>255.64400000000001</v>
      </c>
      <c r="I47" s="5">
        <v>389.22399999999999</v>
      </c>
      <c r="J47" s="5">
        <v>389.22399999999999</v>
      </c>
      <c r="K47" s="5">
        <v>580.32600000000002</v>
      </c>
    </row>
    <row r="48" spans="2:11" x14ac:dyDescent="0.35">
      <c r="B48" s="8">
        <v>43929</v>
      </c>
      <c r="C48" s="5">
        <v>534.71699999999998</v>
      </c>
      <c r="D48" s="5">
        <v>448.286</v>
      </c>
      <c r="E48" s="5">
        <v>439.267</v>
      </c>
      <c r="F48" s="5">
        <v>474.38400000000001</v>
      </c>
      <c r="G48" s="5">
        <v>254.923</v>
      </c>
      <c r="I48" s="5">
        <v>474.38400000000001</v>
      </c>
      <c r="J48" s="5">
        <v>474.38400000000001</v>
      </c>
      <c r="K48" s="5">
        <v>638.33299999999997</v>
      </c>
    </row>
    <row r="49" spans="2:11" x14ac:dyDescent="0.35">
      <c r="B49" s="8">
        <v>43928</v>
      </c>
      <c r="C49" s="5">
        <v>550.35900000000004</v>
      </c>
      <c r="D49" s="5">
        <v>462.76499999999999</v>
      </c>
      <c r="E49" s="5">
        <v>460.363</v>
      </c>
      <c r="F49" s="5">
        <v>483.94099999999997</v>
      </c>
      <c r="G49" s="5">
        <v>259.512</v>
      </c>
      <c r="I49" s="5">
        <v>483.94099999999997</v>
      </c>
      <c r="J49" s="5">
        <v>483.94099999999997</v>
      </c>
      <c r="K49" s="5">
        <v>704.62800000000004</v>
      </c>
    </row>
    <row r="50" spans="2:11" x14ac:dyDescent="0.35">
      <c r="B50" s="8">
        <v>43927</v>
      </c>
      <c r="C50" s="5">
        <v>564.35500000000002</v>
      </c>
      <c r="D50" s="5">
        <v>478.14100000000002</v>
      </c>
      <c r="E50" s="5">
        <v>474.78</v>
      </c>
      <c r="F50" s="5">
        <v>493.29899999999998</v>
      </c>
      <c r="G50" s="5">
        <v>266.48899999999998</v>
      </c>
      <c r="I50" s="5">
        <v>493.29899999999998</v>
      </c>
      <c r="J50" s="5">
        <v>493.29899999999998</v>
      </c>
      <c r="K50" s="5">
        <v>730.68499999999995</v>
      </c>
    </row>
    <row r="51" spans="2:11" x14ac:dyDescent="0.35">
      <c r="B51" s="8">
        <v>43924</v>
      </c>
      <c r="C51" s="5">
        <v>566.08399999999995</v>
      </c>
      <c r="D51" s="5">
        <v>480.50900000000001</v>
      </c>
      <c r="E51" s="5">
        <v>474.45600000000002</v>
      </c>
      <c r="F51" s="5">
        <v>495.05700000000002</v>
      </c>
      <c r="G51" s="5">
        <v>275.66199999999998</v>
      </c>
      <c r="I51" s="5">
        <v>495.05700000000002</v>
      </c>
      <c r="J51" s="5">
        <v>495.05700000000002</v>
      </c>
      <c r="K51" s="5">
        <v>752.33500000000004</v>
      </c>
    </row>
    <row r="52" spans="2:11" x14ac:dyDescent="0.35">
      <c r="B52" s="8">
        <v>43923</v>
      </c>
      <c r="C52" s="5">
        <v>563.51499999999999</v>
      </c>
      <c r="D52" s="5">
        <v>474.52499999999998</v>
      </c>
      <c r="E52" s="5">
        <v>467.89499999999998</v>
      </c>
      <c r="F52" s="5">
        <v>494.31099999999998</v>
      </c>
      <c r="G52" s="5">
        <v>276.11</v>
      </c>
      <c r="I52" s="5">
        <v>494.31099999999998</v>
      </c>
      <c r="J52" s="5">
        <v>494.31099999999998</v>
      </c>
      <c r="K52" s="5">
        <v>751.24</v>
      </c>
    </row>
    <row r="53" spans="2:11" x14ac:dyDescent="0.35">
      <c r="B53" s="8">
        <v>43922</v>
      </c>
      <c r="C53" s="5">
        <v>562.53599999999994</v>
      </c>
      <c r="D53" s="5">
        <v>474.27300000000002</v>
      </c>
      <c r="E53" s="5">
        <v>458.964</v>
      </c>
      <c r="F53" s="5">
        <v>489.44400000000002</v>
      </c>
      <c r="G53" s="5">
        <v>274.10700000000003</v>
      </c>
      <c r="I53" s="5">
        <v>489.44400000000002</v>
      </c>
      <c r="J53" s="5">
        <v>489.44400000000002</v>
      </c>
      <c r="K53" s="5">
        <v>758.40200000000004</v>
      </c>
    </row>
    <row r="54" spans="2:11" x14ac:dyDescent="0.35">
      <c r="B54" s="8">
        <v>43921</v>
      </c>
      <c r="C54" s="5">
        <v>561.06799999999998</v>
      </c>
      <c r="D54" s="5">
        <v>471.11700000000002</v>
      </c>
      <c r="E54" s="5">
        <v>450.57900000000001</v>
      </c>
      <c r="F54" s="5">
        <v>488.553</v>
      </c>
      <c r="G54" s="5">
        <v>276.41399999999999</v>
      </c>
      <c r="I54" s="5">
        <v>488.553</v>
      </c>
      <c r="J54" s="5">
        <v>488.553</v>
      </c>
      <c r="K54" s="5">
        <v>775.13499999999999</v>
      </c>
    </row>
    <row r="55" spans="2:11" x14ac:dyDescent="0.35">
      <c r="B55" s="8">
        <v>43920</v>
      </c>
      <c r="C55" s="5">
        <v>564.08600000000001</v>
      </c>
      <c r="D55" s="5">
        <v>468.54</v>
      </c>
      <c r="E55" s="5">
        <v>453.29</v>
      </c>
      <c r="F55" s="5">
        <v>484.09100000000001</v>
      </c>
      <c r="G55" s="5">
        <v>273.99</v>
      </c>
      <c r="I55" s="5">
        <v>484.09100000000001</v>
      </c>
      <c r="J55" s="5">
        <v>484.09100000000001</v>
      </c>
      <c r="K55" s="5">
        <v>801.84799999999996</v>
      </c>
    </row>
    <row r="56" spans="2:11" x14ac:dyDescent="0.35">
      <c r="B56" s="8">
        <v>43917</v>
      </c>
      <c r="C56" s="5">
        <v>558.72900000000004</v>
      </c>
      <c r="D56" s="5">
        <v>465.053</v>
      </c>
      <c r="E56" s="5">
        <v>443.25700000000001</v>
      </c>
      <c r="F56" s="5">
        <v>484.779</v>
      </c>
      <c r="G56" s="5">
        <v>276.22899999999998</v>
      </c>
      <c r="I56" s="5">
        <v>484.779</v>
      </c>
      <c r="J56" s="5">
        <v>484.779</v>
      </c>
      <c r="K56" s="5">
        <v>801.34699999999998</v>
      </c>
    </row>
    <row r="57" spans="2:11" x14ac:dyDescent="0.35">
      <c r="B57" s="8">
        <v>43916</v>
      </c>
      <c r="C57" s="5">
        <v>555.52099999999996</v>
      </c>
      <c r="D57" s="5">
        <v>464.97399999999999</v>
      </c>
      <c r="E57" s="5">
        <v>438.85700000000003</v>
      </c>
      <c r="F57" s="5">
        <v>483.95499999999998</v>
      </c>
      <c r="G57" s="5">
        <v>278.92500000000001</v>
      </c>
      <c r="I57" s="5">
        <v>483.95499999999998</v>
      </c>
      <c r="J57" s="5">
        <v>483.95499999999998</v>
      </c>
      <c r="K57" s="5">
        <v>812.28700000000003</v>
      </c>
    </row>
    <row r="58" spans="2:11" x14ac:dyDescent="0.35">
      <c r="B58" s="8">
        <v>43915</v>
      </c>
      <c r="C58" s="5">
        <v>545.51400000000001</v>
      </c>
      <c r="D58" s="5">
        <v>455.66399999999999</v>
      </c>
      <c r="E58" s="5">
        <v>428.12200000000001</v>
      </c>
      <c r="F58" s="5">
        <v>485.916</v>
      </c>
      <c r="G58" s="5">
        <v>276.57299999999998</v>
      </c>
      <c r="I58" s="5">
        <v>485.916</v>
      </c>
      <c r="J58" s="5">
        <v>485.916</v>
      </c>
      <c r="K58" s="5">
        <v>840.06399999999996</v>
      </c>
    </row>
    <row r="59" spans="2:11" x14ac:dyDescent="0.35">
      <c r="B59" s="8">
        <v>43914</v>
      </c>
      <c r="C59" s="5">
        <v>574.80600000000004</v>
      </c>
      <c r="D59" s="5">
        <v>474.72300000000001</v>
      </c>
      <c r="E59" s="5">
        <v>434.18200000000002</v>
      </c>
      <c r="F59" s="5">
        <v>520.53200000000004</v>
      </c>
      <c r="G59" s="5">
        <v>274.43799999999999</v>
      </c>
      <c r="I59" s="5">
        <v>520.53200000000004</v>
      </c>
      <c r="J59" s="5">
        <v>520.53200000000004</v>
      </c>
      <c r="K59" s="5">
        <v>840.70699999999999</v>
      </c>
    </row>
    <row r="60" spans="2:11" x14ac:dyDescent="0.35">
      <c r="B60" s="8">
        <v>43913</v>
      </c>
      <c r="C60" s="5">
        <v>567.65899999999999</v>
      </c>
      <c r="D60" s="5">
        <v>477.65600000000001</v>
      </c>
      <c r="E60" s="5">
        <v>440.63200000000001</v>
      </c>
      <c r="F60" s="5">
        <v>524.84199999999998</v>
      </c>
      <c r="G60" s="5">
        <v>276.18299999999999</v>
      </c>
      <c r="I60" s="5">
        <v>524.84199999999998</v>
      </c>
      <c r="J60" s="5">
        <v>524.84199999999998</v>
      </c>
      <c r="K60" s="5">
        <v>844.29100000000005</v>
      </c>
    </row>
    <row r="61" spans="2:11" x14ac:dyDescent="0.35">
      <c r="B61" s="8">
        <v>43910</v>
      </c>
      <c r="C61" s="5">
        <v>546.07500000000005</v>
      </c>
      <c r="D61" s="5">
        <v>467.23399999999998</v>
      </c>
      <c r="E61" s="5">
        <v>427.21199999999999</v>
      </c>
      <c r="F61" s="5">
        <v>512.93200000000002</v>
      </c>
      <c r="G61" s="5">
        <v>285.01299999999998</v>
      </c>
      <c r="I61" s="5">
        <v>512.93200000000002</v>
      </c>
      <c r="J61" s="5">
        <v>512.93200000000002</v>
      </c>
      <c r="K61" s="5">
        <v>845.53200000000004</v>
      </c>
    </row>
    <row r="62" spans="2:11" x14ac:dyDescent="0.35">
      <c r="B62" s="8">
        <v>43909</v>
      </c>
      <c r="C62" s="5">
        <v>542.44000000000005</v>
      </c>
      <c r="D62" s="5">
        <v>469.50900000000001</v>
      </c>
      <c r="E62" s="5">
        <v>428.09100000000001</v>
      </c>
      <c r="F62" s="5">
        <v>495.23</v>
      </c>
      <c r="G62" s="5">
        <v>270.12</v>
      </c>
      <c r="I62" s="5">
        <v>495.23</v>
      </c>
      <c r="J62" s="5">
        <v>495.23</v>
      </c>
      <c r="K62" s="5">
        <v>833.88699999999994</v>
      </c>
    </row>
    <row r="63" spans="2:11" x14ac:dyDescent="0.35">
      <c r="B63" s="8">
        <v>43908</v>
      </c>
      <c r="C63" s="5">
        <v>536.81299999999999</v>
      </c>
      <c r="D63" s="5">
        <v>472.96199999999999</v>
      </c>
      <c r="E63" s="5">
        <v>433.85199999999998</v>
      </c>
      <c r="F63" s="5">
        <v>488.08499999999998</v>
      </c>
      <c r="G63" s="5">
        <v>262.02</v>
      </c>
      <c r="I63" s="5">
        <v>488.08499999999998</v>
      </c>
      <c r="J63" s="5">
        <v>488.08499999999998</v>
      </c>
      <c r="K63" s="5">
        <v>833.44399999999996</v>
      </c>
    </row>
    <row r="64" spans="2:11" x14ac:dyDescent="0.35">
      <c r="B64" s="8">
        <v>43907</v>
      </c>
      <c r="C64" s="5">
        <v>471.173</v>
      </c>
      <c r="D64" s="5">
        <v>417.54599999999999</v>
      </c>
      <c r="E64" s="5">
        <v>398.58300000000003</v>
      </c>
      <c r="F64" s="5">
        <v>391.46600000000001</v>
      </c>
      <c r="G64" s="5">
        <v>268.37</v>
      </c>
      <c r="I64" s="5">
        <v>391.46600000000001</v>
      </c>
      <c r="J64" s="5">
        <v>391.46600000000001</v>
      </c>
      <c r="K64" s="5">
        <v>838.17100000000005</v>
      </c>
    </row>
    <row r="65" spans="2:11" x14ac:dyDescent="0.35">
      <c r="B65" s="8">
        <v>43906</v>
      </c>
      <c r="C65" s="5">
        <v>413.01600000000002</v>
      </c>
      <c r="D65" s="5">
        <v>374.57600000000002</v>
      </c>
      <c r="E65" s="5">
        <v>368.38299999999998</v>
      </c>
      <c r="F65" s="5">
        <v>342.01499999999999</v>
      </c>
      <c r="G65" s="5">
        <v>247.26499999999999</v>
      </c>
      <c r="I65" s="5">
        <v>342.01499999999999</v>
      </c>
      <c r="J65" s="5">
        <v>342.01499999999999</v>
      </c>
      <c r="K65" s="5">
        <v>708.92</v>
      </c>
    </row>
    <row r="66" spans="2:11" x14ac:dyDescent="0.35">
      <c r="B66" s="8">
        <v>43903</v>
      </c>
      <c r="C66" s="5">
        <v>358.67200000000003</v>
      </c>
      <c r="D66" s="5">
        <v>327.24</v>
      </c>
      <c r="E66" s="5">
        <v>326.77600000000001</v>
      </c>
      <c r="F66" s="5">
        <v>274.44499999999999</v>
      </c>
      <c r="G66" s="5">
        <v>234.02600000000001</v>
      </c>
      <c r="I66" s="5">
        <v>274.44499999999999</v>
      </c>
      <c r="J66" s="5">
        <v>274.44499999999999</v>
      </c>
      <c r="K66" s="5">
        <v>617.36599999999999</v>
      </c>
    </row>
    <row r="67" spans="2:11" x14ac:dyDescent="0.35">
      <c r="B67" s="8">
        <v>43902</v>
      </c>
      <c r="C67" s="5">
        <v>351.19499999999999</v>
      </c>
      <c r="D67" s="5">
        <v>319.07799999999997</v>
      </c>
      <c r="E67" s="5">
        <v>324.23599999999999</v>
      </c>
      <c r="F67" s="5">
        <v>240.98400000000001</v>
      </c>
      <c r="G67" s="5">
        <v>212.255</v>
      </c>
      <c r="I67" s="5">
        <v>240.98400000000001</v>
      </c>
      <c r="J67" s="5">
        <v>240.98400000000001</v>
      </c>
      <c r="K67" s="5">
        <v>560.16099999999994</v>
      </c>
    </row>
    <row r="68" spans="2:11" x14ac:dyDescent="0.35">
      <c r="B68" s="8">
        <v>43901</v>
      </c>
      <c r="C68" s="5">
        <v>308.346</v>
      </c>
      <c r="D68" s="5">
        <v>280.22300000000001</v>
      </c>
      <c r="E68" s="5">
        <v>283.70400000000001</v>
      </c>
      <c r="F68" s="5">
        <v>182.596</v>
      </c>
      <c r="G68" s="5">
        <v>216.625</v>
      </c>
      <c r="I68" s="5">
        <v>182.596</v>
      </c>
      <c r="J68" s="5">
        <v>182.596</v>
      </c>
      <c r="K68" s="5">
        <v>558.64300000000003</v>
      </c>
    </row>
    <row r="69" spans="2:11" x14ac:dyDescent="0.35">
      <c r="B69" s="8">
        <v>43900</v>
      </c>
      <c r="C69" s="5">
        <v>298.29599999999999</v>
      </c>
      <c r="D69" s="5">
        <v>274.98200000000003</v>
      </c>
      <c r="E69" s="5">
        <v>273.29199999999997</v>
      </c>
      <c r="F69" s="5">
        <v>173.25700000000001</v>
      </c>
      <c r="G69" s="5">
        <v>208.00800000000001</v>
      </c>
      <c r="I69" s="5">
        <v>173.25700000000001</v>
      </c>
      <c r="J69" s="5">
        <v>173.25700000000001</v>
      </c>
      <c r="K69" s="5">
        <v>519.87699999999995</v>
      </c>
    </row>
    <row r="70" spans="2:11" x14ac:dyDescent="0.35">
      <c r="B70" s="8">
        <v>43899</v>
      </c>
      <c r="C70" s="5">
        <v>306.03199999999998</v>
      </c>
      <c r="D70" s="5">
        <v>281.23500000000001</v>
      </c>
      <c r="E70" s="5">
        <v>281.24700000000001</v>
      </c>
      <c r="F70" s="5">
        <v>190.84200000000001</v>
      </c>
      <c r="G70" s="5">
        <v>202.52600000000001</v>
      </c>
      <c r="I70" s="5">
        <v>190.84200000000001</v>
      </c>
      <c r="J70" s="5">
        <v>190.84200000000001</v>
      </c>
      <c r="K70" s="5">
        <v>511.16800000000001</v>
      </c>
    </row>
    <row r="71" spans="2:11" x14ac:dyDescent="0.35">
      <c r="B71" s="8">
        <v>43896</v>
      </c>
      <c r="C71" s="5">
        <v>253.85300000000001</v>
      </c>
      <c r="D71" s="5">
        <v>228.13800000000001</v>
      </c>
      <c r="E71" s="5">
        <v>229.36099999999999</v>
      </c>
      <c r="F71" s="5">
        <v>139.57499999999999</v>
      </c>
      <c r="G71" s="5">
        <v>213.38900000000001</v>
      </c>
      <c r="I71" s="5">
        <v>139.57499999999999</v>
      </c>
      <c r="J71" s="5">
        <v>139.57499999999999</v>
      </c>
      <c r="K71" s="5">
        <v>516.87800000000004</v>
      </c>
    </row>
    <row r="72" spans="2:11" x14ac:dyDescent="0.35">
      <c r="B72" s="8">
        <v>43895</v>
      </c>
      <c r="C72" s="5">
        <v>235.202</v>
      </c>
      <c r="D72" s="5">
        <v>210.977</v>
      </c>
      <c r="E72" s="5">
        <v>212.25700000000001</v>
      </c>
      <c r="F72" s="5">
        <v>124.914</v>
      </c>
      <c r="G72" s="5">
        <v>195.017</v>
      </c>
      <c r="I72" s="5">
        <v>124.914</v>
      </c>
      <c r="J72" s="5">
        <v>124.914</v>
      </c>
      <c r="K72" s="5">
        <v>455.87099999999998</v>
      </c>
    </row>
    <row r="73" spans="2:11" x14ac:dyDescent="0.35">
      <c r="B73" s="8">
        <v>43894</v>
      </c>
      <c r="C73" s="5">
        <v>229.31299999999999</v>
      </c>
      <c r="D73" s="5">
        <v>204.19800000000001</v>
      </c>
      <c r="E73" s="5">
        <v>223.828</v>
      </c>
      <c r="F73" s="5">
        <v>122.246</v>
      </c>
      <c r="G73" s="5">
        <v>181.90899999999999</v>
      </c>
      <c r="I73" s="5">
        <v>122.246</v>
      </c>
      <c r="J73" s="5">
        <v>122.246</v>
      </c>
      <c r="K73" s="5">
        <v>438.03100000000001</v>
      </c>
    </row>
    <row r="74" spans="2:11" x14ac:dyDescent="0.35">
      <c r="B74" s="8">
        <v>43893</v>
      </c>
      <c r="C74" s="5">
        <v>233.11</v>
      </c>
      <c r="D74" s="5">
        <v>207.36099999999999</v>
      </c>
      <c r="E74" s="5">
        <v>212.31899999999999</v>
      </c>
      <c r="F74" s="5">
        <v>122.93600000000001</v>
      </c>
      <c r="G74" s="5">
        <v>176.965</v>
      </c>
      <c r="I74" s="5">
        <v>122.93600000000001</v>
      </c>
      <c r="J74" s="5">
        <v>122.93600000000001</v>
      </c>
      <c r="K74" s="5">
        <v>437.69799999999998</v>
      </c>
    </row>
    <row r="75" spans="2:11" x14ac:dyDescent="0.35">
      <c r="B75" s="8">
        <v>43892</v>
      </c>
      <c r="C75" s="5">
        <v>239.46700000000001</v>
      </c>
      <c r="D75" s="5">
        <v>214.81700000000001</v>
      </c>
      <c r="E75" s="5">
        <v>215.607</v>
      </c>
      <c r="F75" s="5">
        <v>128.63399999999999</v>
      </c>
      <c r="G75" s="5">
        <v>179.62799999999999</v>
      </c>
      <c r="I75" s="5">
        <v>128.63399999999999</v>
      </c>
      <c r="J75" s="5">
        <v>128.63399999999999</v>
      </c>
      <c r="K75" s="5">
        <v>448.113</v>
      </c>
    </row>
    <row r="76" spans="2:11" x14ac:dyDescent="0.35">
      <c r="B76" s="8">
        <v>43889</v>
      </c>
      <c r="C76" s="5">
        <v>234.745</v>
      </c>
      <c r="D76" s="5">
        <v>209.44200000000001</v>
      </c>
      <c r="E76" s="5">
        <v>211.386</v>
      </c>
      <c r="F76" s="5">
        <v>127.18899999999999</v>
      </c>
      <c r="G76" s="5">
        <v>185.22800000000001</v>
      </c>
      <c r="I76" s="5">
        <v>127.18899999999999</v>
      </c>
      <c r="J76" s="5">
        <v>127.18899999999999</v>
      </c>
      <c r="K76" s="5">
        <v>446.04399999999998</v>
      </c>
    </row>
    <row r="77" spans="2:11" x14ac:dyDescent="0.35">
      <c r="B77" s="8">
        <v>43888</v>
      </c>
      <c r="C77" s="5">
        <v>216.06100000000001</v>
      </c>
      <c r="D77" s="5">
        <v>192.27600000000001</v>
      </c>
      <c r="E77" s="5">
        <v>191.74299999999999</v>
      </c>
      <c r="F77" s="5">
        <v>101.914</v>
      </c>
      <c r="G77" s="5">
        <v>183.53700000000001</v>
      </c>
      <c r="I77" s="5">
        <v>101.914</v>
      </c>
      <c r="J77" s="5">
        <v>101.914</v>
      </c>
      <c r="K77" s="5">
        <v>444.41</v>
      </c>
    </row>
    <row r="78" spans="2:11" x14ac:dyDescent="0.35">
      <c r="B78" s="8">
        <v>43887</v>
      </c>
      <c r="C78" s="5">
        <v>201.94499999999999</v>
      </c>
      <c r="D78" s="5">
        <v>180.15299999999999</v>
      </c>
      <c r="E78" s="5">
        <v>178.482</v>
      </c>
      <c r="F78" s="5">
        <v>97.343999999999994</v>
      </c>
      <c r="G78" s="5">
        <v>168.04599999999999</v>
      </c>
      <c r="I78" s="5">
        <v>97.343999999999994</v>
      </c>
      <c r="J78" s="5">
        <v>97.343999999999994</v>
      </c>
      <c r="K78" s="5">
        <v>418.58499999999998</v>
      </c>
    </row>
    <row r="79" spans="2:11" x14ac:dyDescent="0.35">
      <c r="B79" s="8">
        <v>43886</v>
      </c>
      <c r="C79" s="5">
        <v>192.71199999999999</v>
      </c>
      <c r="D79" s="5">
        <v>175.05199999999999</v>
      </c>
      <c r="E79" s="5">
        <v>174.542</v>
      </c>
      <c r="F79" s="5">
        <v>86.114000000000004</v>
      </c>
      <c r="G79" s="5">
        <v>158.584</v>
      </c>
      <c r="I79" s="5">
        <v>86.114000000000004</v>
      </c>
      <c r="J79" s="5">
        <v>86.114000000000004</v>
      </c>
      <c r="K79" s="5">
        <v>400.25599999999997</v>
      </c>
    </row>
    <row r="80" spans="2:11" x14ac:dyDescent="0.35">
      <c r="B80" s="8">
        <v>43885</v>
      </c>
      <c r="C80" s="5">
        <v>184.07900000000001</v>
      </c>
      <c r="D80" s="5">
        <v>168.928</v>
      </c>
      <c r="E80" s="5">
        <v>165.83600000000001</v>
      </c>
      <c r="F80" s="5">
        <v>70.396000000000001</v>
      </c>
      <c r="G80" s="5">
        <v>155.72200000000001</v>
      </c>
      <c r="I80" s="5">
        <v>70.396000000000001</v>
      </c>
      <c r="J80" s="5">
        <v>70.396000000000001</v>
      </c>
      <c r="K80" s="5">
        <v>392.34300000000002</v>
      </c>
    </row>
    <row r="81" spans="2:11" x14ac:dyDescent="0.35">
      <c r="B81" s="8">
        <v>43882</v>
      </c>
      <c r="C81" s="5">
        <v>175.22900000000001</v>
      </c>
      <c r="D81" s="5">
        <v>157.60599999999999</v>
      </c>
      <c r="E81" s="5">
        <v>156.041</v>
      </c>
      <c r="F81" s="5">
        <v>63.316000000000003</v>
      </c>
      <c r="G81" s="5">
        <v>152.95500000000001</v>
      </c>
      <c r="I81" s="5">
        <v>63.316000000000003</v>
      </c>
      <c r="J81" s="5">
        <v>63.316000000000003</v>
      </c>
      <c r="K81" s="5">
        <v>381.70800000000003</v>
      </c>
    </row>
    <row r="82" spans="2:11" x14ac:dyDescent="0.35">
      <c r="B82" s="8">
        <v>43881</v>
      </c>
      <c r="C82" s="5">
        <v>175.226</v>
      </c>
      <c r="D82" s="5">
        <v>159.28800000000001</v>
      </c>
      <c r="E82" s="5">
        <v>158.125</v>
      </c>
      <c r="F82" s="5">
        <v>63.618000000000002</v>
      </c>
      <c r="G82" s="5">
        <v>148.518</v>
      </c>
      <c r="I82" s="5">
        <v>63.618000000000002</v>
      </c>
      <c r="J82" s="5">
        <v>63.618000000000002</v>
      </c>
      <c r="K82" s="5">
        <v>369.42399999999998</v>
      </c>
    </row>
    <row r="83" spans="2:11" x14ac:dyDescent="0.35">
      <c r="B83" s="8">
        <v>43880</v>
      </c>
      <c r="C83" s="5">
        <v>175.67699999999999</v>
      </c>
      <c r="D83" s="5">
        <v>160.19800000000001</v>
      </c>
      <c r="E83" s="5">
        <v>158.733</v>
      </c>
      <c r="F83" s="5">
        <v>65.167000000000002</v>
      </c>
      <c r="G83" s="5">
        <v>148.71</v>
      </c>
      <c r="I83" s="5">
        <v>65.167000000000002</v>
      </c>
      <c r="J83" s="5">
        <v>65.167000000000002</v>
      </c>
      <c r="K83" s="5">
        <v>365.51499999999999</v>
      </c>
    </row>
    <row r="84" spans="2:11" x14ac:dyDescent="0.35">
      <c r="B84" s="8">
        <v>43879</v>
      </c>
      <c r="C84" s="5">
        <v>176.697</v>
      </c>
      <c r="D84" s="5">
        <v>160.87299999999999</v>
      </c>
      <c r="E84" s="5">
        <v>159.42599999999999</v>
      </c>
      <c r="F84" s="5">
        <v>65.995999999999995</v>
      </c>
      <c r="G84" s="5">
        <v>147.81700000000001</v>
      </c>
      <c r="I84" s="5">
        <v>65.995999999999995</v>
      </c>
      <c r="J84" s="5">
        <v>65.995999999999995</v>
      </c>
      <c r="K84" s="5">
        <v>363.42500000000001</v>
      </c>
    </row>
    <row r="85" spans="2:11" x14ac:dyDescent="0.35">
      <c r="B85" s="8">
        <v>43878</v>
      </c>
      <c r="C85" s="5">
        <v>176.37899999999999</v>
      </c>
      <c r="D85" s="5">
        <v>160.56399999999999</v>
      </c>
      <c r="E85" s="5">
        <v>158.649</v>
      </c>
      <c r="F85" s="5">
        <v>66.248000000000005</v>
      </c>
      <c r="G85" s="5">
        <v>148.363</v>
      </c>
      <c r="I85" s="5">
        <v>66.248000000000005</v>
      </c>
      <c r="J85" s="5">
        <v>66.248000000000005</v>
      </c>
      <c r="K85" s="5">
        <v>361.82900000000001</v>
      </c>
    </row>
    <row r="86" spans="2:11" x14ac:dyDescent="0.35">
      <c r="B86" s="8">
        <v>43875</v>
      </c>
      <c r="C86" s="5">
        <v>177.286</v>
      </c>
      <c r="D86" s="5">
        <v>161.916</v>
      </c>
      <c r="E86" s="5">
        <v>161.15100000000001</v>
      </c>
      <c r="F86" s="5">
        <v>67.608999999999995</v>
      </c>
      <c r="G86" s="5">
        <v>147.76</v>
      </c>
      <c r="I86" s="5">
        <v>67.608999999999995</v>
      </c>
      <c r="J86" s="5">
        <v>67.608999999999995</v>
      </c>
      <c r="K86" s="5">
        <v>359.80500000000001</v>
      </c>
    </row>
    <row r="87" spans="2:11" x14ac:dyDescent="0.35">
      <c r="B87" s="8">
        <v>43874</v>
      </c>
      <c r="C87" s="5">
        <v>177.495</v>
      </c>
      <c r="D87" s="5">
        <v>161.48400000000001</v>
      </c>
      <c r="E87" s="5">
        <v>163.08799999999999</v>
      </c>
      <c r="F87" s="5">
        <v>68.216999999999999</v>
      </c>
      <c r="G87" s="5">
        <v>149.49100000000001</v>
      </c>
      <c r="I87" s="5">
        <v>68.216999999999999</v>
      </c>
      <c r="J87" s="5">
        <v>68.216999999999999</v>
      </c>
      <c r="K87" s="5">
        <v>357.80500000000001</v>
      </c>
    </row>
    <row r="88" spans="2:11" x14ac:dyDescent="0.35">
      <c r="B88" s="8">
        <v>43873</v>
      </c>
      <c r="C88" s="5">
        <v>176.75399999999999</v>
      </c>
      <c r="D88" s="5">
        <v>161.708</v>
      </c>
      <c r="E88" s="5">
        <v>163.148</v>
      </c>
      <c r="F88" s="5">
        <v>70.558000000000007</v>
      </c>
      <c r="G88" s="5">
        <v>151.43600000000001</v>
      </c>
      <c r="I88" s="5">
        <v>70.558000000000007</v>
      </c>
      <c r="J88" s="5">
        <v>70.558000000000007</v>
      </c>
      <c r="K88" s="5">
        <v>357.25200000000001</v>
      </c>
    </row>
    <row r="89" spans="2:11" x14ac:dyDescent="0.35">
      <c r="B89" s="8">
        <v>43872</v>
      </c>
      <c r="C89" s="5">
        <v>178.93</v>
      </c>
      <c r="D89" s="5">
        <v>163.05799999999999</v>
      </c>
      <c r="E89" s="5">
        <v>163.863</v>
      </c>
      <c r="F89" s="5">
        <v>70.703000000000003</v>
      </c>
      <c r="G89" s="5">
        <v>148.285</v>
      </c>
      <c r="I89" s="5">
        <v>70.703000000000003</v>
      </c>
      <c r="J89" s="5">
        <v>70.703000000000003</v>
      </c>
      <c r="K89" s="5">
        <v>355.21</v>
      </c>
    </row>
    <row r="90" spans="2:11" x14ac:dyDescent="0.35">
      <c r="B90" s="8">
        <v>43871</v>
      </c>
      <c r="C90" s="5">
        <v>181.005</v>
      </c>
      <c r="D90" s="5">
        <v>165.19</v>
      </c>
      <c r="E90" s="5">
        <v>166.09100000000001</v>
      </c>
      <c r="F90" s="5">
        <v>68.941000000000003</v>
      </c>
      <c r="G90" s="5">
        <v>150.262</v>
      </c>
      <c r="I90" s="5">
        <v>68.941000000000003</v>
      </c>
      <c r="J90" s="5">
        <v>68.941000000000003</v>
      </c>
      <c r="K90" s="5">
        <v>356.77300000000002</v>
      </c>
    </row>
    <row r="91" spans="2:11" x14ac:dyDescent="0.35">
      <c r="B91" s="8">
        <v>43868</v>
      </c>
      <c r="C91" s="5">
        <v>177.624</v>
      </c>
      <c r="D91" s="5">
        <v>161.52600000000001</v>
      </c>
      <c r="E91" s="5">
        <v>165.51599999999999</v>
      </c>
      <c r="F91" s="5">
        <v>65.837999999999994</v>
      </c>
      <c r="G91" s="5">
        <v>152.58099999999999</v>
      </c>
      <c r="I91" s="5">
        <v>65.837999999999994</v>
      </c>
      <c r="J91" s="5">
        <v>65.837999999999994</v>
      </c>
      <c r="K91" s="5">
        <v>357.71800000000002</v>
      </c>
    </row>
    <row r="92" spans="2:11" x14ac:dyDescent="0.35">
      <c r="B92" s="8">
        <v>43867</v>
      </c>
      <c r="C92" s="5">
        <v>174.21299999999999</v>
      </c>
      <c r="D92" s="5">
        <v>159.238</v>
      </c>
      <c r="E92" s="5">
        <v>162.85900000000001</v>
      </c>
      <c r="F92" s="5">
        <v>65.474000000000004</v>
      </c>
      <c r="G92" s="5">
        <v>150.495</v>
      </c>
      <c r="I92" s="5">
        <v>65.474000000000004</v>
      </c>
      <c r="J92" s="5">
        <v>65.474000000000004</v>
      </c>
      <c r="K92" s="5">
        <v>356.55599999999998</v>
      </c>
    </row>
    <row r="93" spans="2:11" x14ac:dyDescent="0.35">
      <c r="B93" s="8">
        <v>43866</v>
      </c>
      <c r="C93" s="5">
        <v>174.953</v>
      </c>
      <c r="D93" s="5">
        <v>162.535</v>
      </c>
      <c r="E93" s="5">
        <v>164.72800000000001</v>
      </c>
      <c r="F93" s="5">
        <v>69.495999999999995</v>
      </c>
      <c r="G93" s="5">
        <v>145.62299999999999</v>
      </c>
      <c r="I93" s="5">
        <v>69.495999999999995</v>
      </c>
      <c r="J93" s="5">
        <v>69.495999999999995</v>
      </c>
      <c r="K93" s="5">
        <v>353.63799999999998</v>
      </c>
    </row>
    <row r="94" spans="2:11" x14ac:dyDescent="0.35">
      <c r="B94" s="8">
        <v>43865</v>
      </c>
      <c r="C94" s="5">
        <v>180.524</v>
      </c>
      <c r="D94" s="5">
        <v>167.48</v>
      </c>
      <c r="E94" s="5">
        <v>168.63300000000001</v>
      </c>
      <c r="F94" s="5">
        <v>71.769000000000005</v>
      </c>
      <c r="G94" s="5">
        <v>147.61000000000001</v>
      </c>
      <c r="I94" s="5">
        <v>71.769000000000005</v>
      </c>
      <c r="J94" s="5">
        <v>71.769000000000005</v>
      </c>
      <c r="K94" s="5">
        <v>353.09199999999998</v>
      </c>
    </row>
    <row r="95" spans="2:11" x14ac:dyDescent="0.35">
      <c r="B95" s="8">
        <v>43864</v>
      </c>
      <c r="C95" s="5">
        <v>185.4</v>
      </c>
      <c r="D95" s="5">
        <v>173.47399999999999</v>
      </c>
      <c r="E95" s="5">
        <v>173.35499999999999</v>
      </c>
      <c r="F95" s="5">
        <v>74.244</v>
      </c>
      <c r="G95" s="5">
        <v>151.559</v>
      </c>
      <c r="I95" s="5">
        <v>74.244</v>
      </c>
      <c r="J95" s="5">
        <v>74.244</v>
      </c>
      <c r="K95" s="5">
        <v>356.596</v>
      </c>
    </row>
    <row r="96" spans="2:11" x14ac:dyDescent="0.35">
      <c r="B96" s="8">
        <v>43861</v>
      </c>
      <c r="C96" s="5">
        <v>184.012</v>
      </c>
      <c r="D96" s="5">
        <v>173.39699999999999</v>
      </c>
      <c r="E96" s="5">
        <v>173.655</v>
      </c>
      <c r="F96" s="5">
        <v>73.418000000000006</v>
      </c>
      <c r="G96" s="5">
        <v>157.76499999999999</v>
      </c>
      <c r="I96" s="5">
        <v>73.418000000000006</v>
      </c>
      <c r="J96" s="5">
        <v>73.418000000000006</v>
      </c>
      <c r="K96" s="5">
        <v>360.52100000000002</v>
      </c>
    </row>
    <row r="97" spans="2:11" x14ac:dyDescent="0.35">
      <c r="B97" s="8">
        <v>43860</v>
      </c>
      <c r="C97" s="5">
        <v>177.45400000000001</v>
      </c>
      <c r="D97" s="5">
        <v>168.899</v>
      </c>
      <c r="E97" s="5">
        <v>167.00899999999999</v>
      </c>
      <c r="F97" s="5">
        <v>73.97</v>
      </c>
      <c r="G97" s="5">
        <v>159.62799999999999</v>
      </c>
      <c r="I97" s="5">
        <v>73.97</v>
      </c>
      <c r="J97" s="5">
        <v>73.97</v>
      </c>
      <c r="K97" s="5">
        <v>360.51299999999998</v>
      </c>
    </row>
    <row r="98" spans="2:11" x14ac:dyDescent="0.35">
      <c r="B98" s="8">
        <v>43859</v>
      </c>
      <c r="C98" s="5">
        <v>170.19800000000001</v>
      </c>
      <c r="D98" s="5">
        <v>161.066</v>
      </c>
      <c r="E98" s="5">
        <v>160.60400000000001</v>
      </c>
      <c r="F98" s="5">
        <v>74.391000000000005</v>
      </c>
      <c r="G98" s="5">
        <v>154.821</v>
      </c>
      <c r="I98" s="5">
        <v>74.391000000000005</v>
      </c>
      <c r="J98" s="5">
        <v>74.391000000000005</v>
      </c>
      <c r="K98" s="5">
        <v>354.81200000000001</v>
      </c>
    </row>
    <row r="99" spans="2:11" x14ac:dyDescent="0.35">
      <c r="B99" s="8">
        <v>43858</v>
      </c>
      <c r="C99" s="5">
        <v>168.654</v>
      </c>
      <c r="D99" s="5">
        <v>158.88800000000001</v>
      </c>
      <c r="E99" s="5">
        <v>159.18899999999999</v>
      </c>
      <c r="F99" s="5">
        <v>72.930000000000007</v>
      </c>
      <c r="G99" s="5">
        <v>154.26599999999999</v>
      </c>
      <c r="I99" s="5">
        <v>72.930000000000007</v>
      </c>
      <c r="J99" s="5">
        <v>72.930000000000007</v>
      </c>
      <c r="K99" s="5">
        <v>352.43900000000002</v>
      </c>
    </row>
    <row r="100" spans="2:11" x14ac:dyDescent="0.35">
      <c r="B100" s="8">
        <v>43857</v>
      </c>
      <c r="C100" s="5">
        <v>171.631</v>
      </c>
      <c r="D100" s="5">
        <v>160.00200000000001</v>
      </c>
      <c r="E100" s="5">
        <v>160.31800000000001</v>
      </c>
      <c r="F100" s="5">
        <v>71.488</v>
      </c>
      <c r="G100" s="5">
        <v>153.345</v>
      </c>
      <c r="I100" s="5">
        <v>71.488</v>
      </c>
      <c r="J100" s="5">
        <v>71.488</v>
      </c>
      <c r="K100" s="5">
        <v>348.084</v>
      </c>
    </row>
    <row r="101" spans="2:11" x14ac:dyDescent="0.35">
      <c r="B101" s="8">
        <v>43854</v>
      </c>
      <c r="C101" s="5">
        <v>160.03899999999999</v>
      </c>
      <c r="D101" s="5">
        <v>148.90799999999999</v>
      </c>
      <c r="E101" s="5">
        <v>152.047</v>
      </c>
      <c r="F101" s="5">
        <v>70.355999999999995</v>
      </c>
      <c r="G101" s="5">
        <v>157.434</v>
      </c>
      <c r="I101" s="5">
        <v>70.355999999999995</v>
      </c>
      <c r="J101" s="5">
        <v>70.355999999999995</v>
      </c>
      <c r="K101" s="5">
        <v>347.76</v>
      </c>
    </row>
    <row r="102" spans="2:11" x14ac:dyDescent="0.35">
      <c r="B102" s="8">
        <v>43853</v>
      </c>
      <c r="C102" s="5">
        <v>158.33000000000001</v>
      </c>
      <c r="D102" s="5">
        <v>145.61699999999999</v>
      </c>
      <c r="E102" s="5">
        <v>148.67699999999999</v>
      </c>
      <c r="F102" s="5">
        <v>67.040999999999997</v>
      </c>
      <c r="G102" s="5">
        <v>150.41900000000001</v>
      </c>
      <c r="I102" s="5">
        <v>67.040999999999997</v>
      </c>
      <c r="J102" s="5">
        <v>67.040999999999997</v>
      </c>
      <c r="K102" s="5">
        <v>340.08499999999998</v>
      </c>
    </row>
    <row r="103" spans="2:11" x14ac:dyDescent="0.35">
      <c r="B103" s="8">
        <v>43852</v>
      </c>
      <c r="C103" s="5">
        <v>154.25899999999999</v>
      </c>
      <c r="D103" s="5">
        <v>141.13900000000001</v>
      </c>
      <c r="E103" s="5">
        <v>144.839</v>
      </c>
      <c r="F103" s="5">
        <v>61.914999999999999</v>
      </c>
      <c r="G103" s="5">
        <v>145.834</v>
      </c>
      <c r="I103" s="5">
        <v>61.914999999999999</v>
      </c>
      <c r="J103" s="5">
        <v>61.914999999999999</v>
      </c>
      <c r="K103" s="5">
        <v>338.07400000000001</v>
      </c>
    </row>
    <row r="104" spans="2:11" x14ac:dyDescent="0.35">
      <c r="B104" s="8">
        <v>43851</v>
      </c>
      <c r="C104" s="5">
        <v>154.624</v>
      </c>
      <c r="D104" s="5">
        <v>141.09</v>
      </c>
      <c r="E104" s="5">
        <v>143.67400000000001</v>
      </c>
      <c r="F104" s="5">
        <v>62.784999999999997</v>
      </c>
      <c r="G104" s="5">
        <v>142.11799999999999</v>
      </c>
      <c r="I104" s="5">
        <v>62.784999999999997</v>
      </c>
      <c r="J104" s="5">
        <v>62.784999999999997</v>
      </c>
      <c r="K104" s="5">
        <v>333.78399999999999</v>
      </c>
    </row>
    <row r="105" spans="2:11" x14ac:dyDescent="0.35">
      <c r="B105" s="8">
        <v>43850</v>
      </c>
      <c r="C105" s="5">
        <v>153.023</v>
      </c>
      <c r="D105" s="5">
        <v>139.136</v>
      </c>
      <c r="E105" s="5">
        <v>141.535</v>
      </c>
      <c r="F105" s="5">
        <v>62.161000000000001</v>
      </c>
      <c r="G105" s="5">
        <v>142.14699999999999</v>
      </c>
      <c r="I105" s="5">
        <v>62.161000000000001</v>
      </c>
      <c r="J105" s="5">
        <v>62.161000000000001</v>
      </c>
      <c r="K105" s="5">
        <v>335.291</v>
      </c>
    </row>
    <row r="106" spans="2:11" x14ac:dyDescent="0.35">
      <c r="B106" s="8">
        <v>43847</v>
      </c>
      <c r="C106" s="5">
        <v>158.07400000000001</v>
      </c>
      <c r="D106" s="5">
        <v>140.285</v>
      </c>
      <c r="E106" s="5">
        <v>142.58600000000001</v>
      </c>
      <c r="F106" s="5">
        <v>62.73</v>
      </c>
      <c r="G106" s="5">
        <v>138.83099999999999</v>
      </c>
      <c r="I106" s="5">
        <v>62.73</v>
      </c>
      <c r="J106" s="5">
        <v>62.73</v>
      </c>
      <c r="K106" s="5">
        <v>334.738</v>
      </c>
    </row>
    <row r="107" spans="2:11" x14ac:dyDescent="0.35">
      <c r="B107" s="8">
        <v>43846</v>
      </c>
      <c r="C107" s="5">
        <v>164.12200000000001</v>
      </c>
      <c r="D107" s="5">
        <v>144.101</v>
      </c>
      <c r="E107" s="5">
        <v>147</v>
      </c>
      <c r="F107" s="5">
        <v>64.364000000000004</v>
      </c>
      <c r="G107" s="5">
        <v>139.61000000000001</v>
      </c>
      <c r="I107" s="5">
        <v>64.364000000000004</v>
      </c>
      <c r="J107" s="5">
        <v>64.364000000000004</v>
      </c>
      <c r="K107" s="5">
        <v>339.26299999999998</v>
      </c>
    </row>
    <row r="108" spans="2:11" x14ac:dyDescent="0.35">
      <c r="B108" s="8">
        <v>43845</v>
      </c>
      <c r="C108" s="5">
        <v>165.54</v>
      </c>
      <c r="D108" s="5">
        <v>143.93899999999999</v>
      </c>
      <c r="E108" s="5">
        <v>147.107</v>
      </c>
      <c r="F108" s="5">
        <v>67.209999999999994</v>
      </c>
      <c r="G108" s="5">
        <v>139.81399999999999</v>
      </c>
      <c r="I108" s="5">
        <v>67.209999999999994</v>
      </c>
      <c r="J108" s="5">
        <v>67.209999999999994</v>
      </c>
      <c r="K108" s="5">
        <v>345.60300000000001</v>
      </c>
    </row>
    <row r="109" spans="2:11" x14ac:dyDescent="0.35">
      <c r="B109" s="8">
        <v>43844</v>
      </c>
      <c r="C109" s="5">
        <v>164.22399999999999</v>
      </c>
      <c r="D109" s="5">
        <v>141.71700000000001</v>
      </c>
      <c r="E109" s="5">
        <v>145.15100000000001</v>
      </c>
      <c r="F109" s="5">
        <v>66.284999999999997</v>
      </c>
      <c r="G109" s="5">
        <v>139.03800000000001</v>
      </c>
      <c r="I109" s="5">
        <v>66.284999999999997</v>
      </c>
      <c r="J109" s="5">
        <v>66.284999999999997</v>
      </c>
      <c r="K109" s="5">
        <v>349.274</v>
      </c>
    </row>
    <row r="110" spans="2:11" x14ac:dyDescent="0.35">
      <c r="B110" s="8">
        <v>43843</v>
      </c>
      <c r="C110" s="5">
        <v>166.42500000000001</v>
      </c>
      <c r="D110" s="5">
        <v>143.744</v>
      </c>
      <c r="E110" s="5">
        <v>145.79400000000001</v>
      </c>
      <c r="F110" s="5">
        <v>66.328999999999994</v>
      </c>
      <c r="G110" s="5">
        <v>136.06399999999999</v>
      </c>
      <c r="I110" s="5">
        <v>66.328999999999994</v>
      </c>
      <c r="J110" s="5">
        <v>66.328999999999994</v>
      </c>
      <c r="K110" s="5">
        <v>354.66</v>
      </c>
    </row>
    <row r="111" spans="2:11" x14ac:dyDescent="0.35">
      <c r="B111" s="8">
        <v>43840</v>
      </c>
      <c r="C111" s="5">
        <v>168.506</v>
      </c>
      <c r="D111" s="5">
        <v>145.91800000000001</v>
      </c>
      <c r="E111" s="5">
        <v>147.77500000000001</v>
      </c>
      <c r="F111" s="5">
        <v>66.725999999999999</v>
      </c>
      <c r="G111" s="5">
        <v>135.286</v>
      </c>
      <c r="I111" s="5">
        <v>66.725999999999999</v>
      </c>
      <c r="J111" s="5">
        <v>66.725999999999999</v>
      </c>
      <c r="K111" s="5">
        <v>356.99900000000002</v>
      </c>
    </row>
    <row r="112" spans="2:11" x14ac:dyDescent="0.35">
      <c r="B112" s="8">
        <v>43839</v>
      </c>
      <c r="C112" s="5">
        <v>167.43899999999999</v>
      </c>
      <c r="D112" s="5">
        <v>145.49700000000001</v>
      </c>
      <c r="E112" s="5">
        <v>147.53200000000001</v>
      </c>
      <c r="F112" s="5">
        <v>66.691999999999993</v>
      </c>
      <c r="G112" s="5">
        <v>138.166</v>
      </c>
      <c r="I112" s="5">
        <v>66.691999999999993</v>
      </c>
      <c r="J112" s="5">
        <v>66.691999999999993</v>
      </c>
      <c r="K112" s="5">
        <v>360.64</v>
      </c>
    </row>
    <row r="113" spans="2:11" x14ac:dyDescent="0.35">
      <c r="B113" s="8">
        <v>43838</v>
      </c>
      <c r="C113" s="5">
        <v>172.19</v>
      </c>
      <c r="D113" s="5">
        <v>151.696</v>
      </c>
      <c r="E113" s="5">
        <v>152.28299999999999</v>
      </c>
      <c r="F113" s="5">
        <v>69.784999999999997</v>
      </c>
      <c r="G113" s="5">
        <v>138.006</v>
      </c>
      <c r="I113" s="5">
        <v>69.784999999999997</v>
      </c>
      <c r="J113" s="5">
        <v>69.784999999999997</v>
      </c>
      <c r="K113" s="5">
        <v>364.714</v>
      </c>
    </row>
    <row r="114" spans="2:11" x14ac:dyDescent="0.35">
      <c r="B114" s="8">
        <v>43837</v>
      </c>
      <c r="C114" s="5">
        <v>174.221</v>
      </c>
      <c r="D114" s="5">
        <v>151.72399999999999</v>
      </c>
      <c r="E114" s="5">
        <v>152.209</v>
      </c>
      <c r="F114" s="5">
        <v>68.635000000000005</v>
      </c>
      <c r="G114" s="5">
        <v>138.785</v>
      </c>
      <c r="I114" s="5">
        <v>68.635000000000005</v>
      </c>
      <c r="J114" s="5">
        <v>68.635000000000005</v>
      </c>
      <c r="K114" s="5">
        <v>368.87799999999999</v>
      </c>
    </row>
    <row r="115" spans="2:11" x14ac:dyDescent="0.35">
      <c r="B115" s="8">
        <v>43836</v>
      </c>
      <c r="C115" s="5">
        <v>173.77099999999999</v>
      </c>
      <c r="D115" s="5">
        <v>150.828</v>
      </c>
      <c r="E115" s="5">
        <v>151.45099999999999</v>
      </c>
      <c r="F115" s="5">
        <v>68.570999999999998</v>
      </c>
      <c r="G115" s="5">
        <v>140.489</v>
      </c>
      <c r="I115" s="5">
        <v>68.570999999999998</v>
      </c>
      <c r="J115" s="5">
        <v>68.570999999999998</v>
      </c>
      <c r="K115" s="5">
        <v>375.35899999999998</v>
      </c>
    </row>
    <row r="116" spans="2:11" x14ac:dyDescent="0.35">
      <c r="B116" s="8">
        <v>43833</v>
      </c>
      <c r="C116" s="5">
        <v>171.833</v>
      </c>
      <c r="D116" s="5">
        <v>149.851</v>
      </c>
      <c r="E116" s="5">
        <v>150.22</v>
      </c>
      <c r="F116" s="5">
        <v>67.228999999999999</v>
      </c>
      <c r="G116" s="5">
        <v>140.90199999999999</v>
      </c>
      <c r="I116" s="5">
        <v>67.228999999999999</v>
      </c>
      <c r="J116" s="5">
        <v>67.228999999999999</v>
      </c>
      <c r="K116" s="5">
        <v>375.63099999999997</v>
      </c>
    </row>
    <row r="117" spans="2:11" x14ac:dyDescent="0.35">
      <c r="B117" s="8">
        <v>43832</v>
      </c>
      <c r="C117" s="5">
        <v>168.84800000000001</v>
      </c>
      <c r="D117" s="5">
        <v>147.173</v>
      </c>
      <c r="E117" s="5">
        <v>148.51900000000001</v>
      </c>
      <c r="F117" s="5">
        <v>66.606999999999999</v>
      </c>
      <c r="G117" s="5">
        <v>138.613</v>
      </c>
      <c r="I117" s="5">
        <v>66.606999999999999</v>
      </c>
      <c r="J117" s="5">
        <v>66.606999999999999</v>
      </c>
      <c r="K117" s="5">
        <v>374.44099999999997</v>
      </c>
    </row>
    <row r="118" spans="2:11" x14ac:dyDescent="0.35">
      <c r="B118" s="8">
        <v>43830</v>
      </c>
      <c r="C118" s="5">
        <v>166.37100000000001</v>
      </c>
      <c r="D118" s="5">
        <v>143.60499999999999</v>
      </c>
      <c r="E118" s="5">
        <v>144.59899999999999</v>
      </c>
      <c r="F118" s="5">
        <v>66.183999999999997</v>
      </c>
      <c r="G118" s="5">
        <v>133.209</v>
      </c>
      <c r="I118" s="5">
        <v>66.183999999999997</v>
      </c>
      <c r="J118" s="5">
        <v>66.183999999999997</v>
      </c>
      <c r="K118" s="5">
        <v>372.39400000000001</v>
      </c>
    </row>
    <row r="119" spans="2:11" x14ac:dyDescent="0.35">
      <c r="B119" s="8">
        <v>43829</v>
      </c>
      <c r="C119" s="5">
        <v>164.25800000000001</v>
      </c>
      <c r="D119" s="5">
        <v>144.47499999999999</v>
      </c>
      <c r="E119" s="5">
        <v>145.483</v>
      </c>
      <c r="F119" s="5">
        <v>67.064999999999998</v>
      </c>
      <c r="G119" s="5">
        <v>130.922</v>
      </c>
      <c r="I119" s="5">
        <v>67.064999999999998</v>
      </c>
      <c r="J119" s="5">
        <v>67.064999999999998</v>
      </c>
      <c r="K119" s="5">
        <v>367.05</v>
      </c>
    </row>
    <row r="120" spans="2:11" x14ac:dyDescent="0.35">
      <c r="B120" s="8">
        <v>43826</v>
      </c>
      <c r="C120" s="5">
        <v>169.90600000000001</v>
      </c>
      <c r="D120" s="5">
        <v>146.50800000000001</v>
      </c>
      <c r="E120" s="5">
        <v>149.35499999999999</v>
      </c>
      <c r="F120" s="5">
        <v>66.084999999999994</v>
      </c>
      <c r="G120" s="5">
        <v>132.77000000000001</v>
      </c>
      <c r="I120" s="5">
        <v>66.084999999999994</v>
      </c>
      <c r="J120" s="5">
        <v>66.084999999999994</v>
      </c>
      <c r="K120" s="5">
        <v>367.803</v>
      </c>
    </row>
    <row r="121" spans="2:11" x14ac:dyDescent="0.35">
      <c r="B121" s="8">
        <v>43823</v>
      </c>
      <c r="C121" s="5">
        <v>168.23599999999999</v>
      </c>
      <c r="D121" s="5">
        <v>145.92699999999999</v>
      </c>
      <c r="E121" s="5">
        <v>147.69</v>
      </c>
      <c r="F121" s="5">
        <v>75.001000000000005</v>
      </c>
      <c r="G121" s="5">
        <v>135.17099999999999</v>
      </c>
      <c r="I121" s="5">
        <v>75.001000000000005</v>
      </c>
      <c r="J121" s="5">
        <v>75.001000000000005</v>
      </c>
      <c r="K121" s="5">
        <v>369.536</v>
      </c>
    </row>
    <row r="122" spans="2:11" x14ac:dyDescent="0.35">
      <c r="B122" s="8">
        <v>43822</v>
      </c>
      <c r="C122" s="5">
        <v>170.108</v>
      </c>
      <c r="D122" s="5">
        <v>147.69200000000001</v>
      </c>
      <c r="E122" s="5">
        <v>148.964</v>
      </c>
      <c r="F122" s="5">
        <v>71.813999999999993</v>
      </c>
      <c r="G122" s="5">
        <v>135.571</v>
      </c>
      <c r="I122" s="5">
        <v>71.813999999999993</v>
      </c>
      <c r="J122" s="5">
        <v>71.813999999999993</v>
      </c>
      <c r="K122" s="5">
        <v>371.351</v>
      </c>
    </row>
    <row r="123" spans="2:11" x14ac:dyDescent="0.35">
      <c r="B123" s="8">
        <v>43819</v>
      </c>
      <c r="C123" s="5">
        <v>172.66900000000001</v>
      </c>
      <c r="D123" s="5">
        <v>152.19300000000001</v>
      </c>
      <c r="E123" s="5">
        <v>152.74199999999999</v>
      </c>
      <c r="F123" s="5">
        <v>76.757999999999996</v>
      </c>
      <c r="G123" s="5">
        <v>136.73400000000001</v>
      </c>
      <c r="I123" s="5">
        <v>76.757999999999996</v>
      </c>
      <c r="J123" s="5">
        <v>76.757999999999996</v>
      </c>
      <c r="K123" s="5">
        <v>373.60700000000003</v>
      </c>
    </row>
    <row r="124" spans="2:11" x14ac:dyDescent="0.35">
      <c r="B124" s="8">
        <v>43818</v>
      </c>
      <c r="C124" s="5">
        <v>172.97300000000001</v>
      </c>
      <c r="D124" s="5">
        <v>151.922</v>
      </c>
      <c r="E124" s="5">
        <v>155.447</v>
      </c>
      <c r="F124" s="5">
        <v>77.980999999999995</v>
      </c>
      <c r="G124" s="5">
        <v>136.64599999999999</v>
      </c>
      <c r="I124" s="5">
        <v>77.980999999999995</v>
      </c>
      <c r="J124" s="5">
        <v>77.980999999999995</v>
      </c>
      <c r="K124" s="5">
        <v>374.63600000000002</v>
      </c>
    </row>
    <row r="125" spans="2:11" x14ac:dyDescent="0.35">
      <c r="B125" s="8">
        <v>43817</v>
      </c>
      <c r="C125" s="5">
        <v>174.89400000000001</v>
      </c>
      <c r="D125" s="5">
        <v>153.74100000000001</v>
      </c>
      <c r="E125" s="5">
        <v>157.577</v>
      </c>
      <c r="F125" s="5">
        <v>78.436999999999998</v>
      </c>
      <c r="G125" s="5">
        <v>137.88</v>
      </c>
      <c r="I125" s="5">
        <v>78.436999999999998</v>
      </c>
      <c r="J125" s="5">
        <v>78.436999999999998</v>
      </c>
      <c r="K125" s="5">
        <v>374.43799999999999</v>
      </c>
    </row>
    <row r="126" spans="2:11" x14ac:dyDescent="0.35">
      <c r="B126" s="8">
        <v>43816</v>
      </c>
      <c r="C126" s="5">
        <v>177.57599999999999</v>
      </c>
      <c r="D126" s="5">
        <v>156.93199999999999</v>
      </c>
      <c r="E126" s="5">
        <v>159.97399999999999</v>
      </c>
      <c r="F126" s="5">
        <v>79.028999999999996</v>
      </c>
      <c r="G126" s="5">
        <v>140.17500000000001</v>
      </c>
      <c r="I126" s="5">
        <v>79.028999999999996</v>
      </c>
      <c r="J126" s="5">
        <v>79.028999999999996</v>
      </c>
      <c r="K126" s="5">
        <v>379.24799999999999</v>
      </c>
    </row>
    <row r="127" spans="2:11" x14ac:dyDescent="0.35">
      <c r="B127" s="8">
        <v>43815</v>
      </c>
      <c r="C127" s="5">
        <v>178.833</v>
      </c>
      <c r="D127" s="5">
        <v>158.661</v>
      </c>
      <c r="E127" s="5">
        <v>160.40100000000001</v>
      </c>
      <c r="F127" s="5">
        <v>79.323999999999998</v>
      </c>
      <c r="G127" s="5">
        <v>140.14500000000001</v>
      </c>
      <c r="I127" s="5">
        <v>79.323999999999998</v>
      </c>
      <c r="J127" s="5">
        <v>79.323999999999998</v>
      </c>
      <c r="K127" s="5">
        <v>379.976</v>
      </c>
    </row>
    <row r="128" spans="2:11" x14ac:dyDescent="0.35">
      <c r="B128" s="8">
        <v>43812</v>
      </c>
      <c r="C128" s="5">
        <v>179.66900000000001</v>
      </c>
      <c r="D128" s="5">
        <v>157.72200000000001</v>
      </c>
      <c r="E128" s="5">
        <v>161.43899999999999</v>
      </c>
      <c r="F128" s="5">
        <v>80.897000000000006</v>
      </c>
      <c r="G128" s="5">
        <v>142.691</v>
      </c>
      <c r="I128" s="5">
        <v>80.897000000000006</v>
      </c>
      <c r="J128" s="5">
        <v>80.897000000000006</v>
      </c>
      <c r="K128" s="5">
        <v>382.83199999999999</v>
      </c>
    </row>
    <row r="129" spans="2:11" x14ac:dyDescent="0.35">
      <c r="B129" s="8">
        <v>43811</v>
      </c>
      <c r="C129" s="5">
        <v>186.81</v>
      </c>
      <c r="D129" s="5">
        <v>165.59200000000001</v>
      </c>
      <c r="E129" s="5">
        <v>167.18299999999999</v>
      </c>
      <c r="F129" s="5">
        <v>80.936999999999998</v>
      </c>
      <c r="G129" s="5">
        <v>141.226</v>
      </c>
      <c r="I129" s="5">
        <v>80.936999999999998</v>
      </c>
      <c r="J129" s="5">
        <v>80.936999999999998</v>
      </c>
      <c r="K129" s="5">
        <v>384.25400000000002</v>
      </c>
    </row>
    <row r="130" spans="2:11" x14ac:dyDescent="0.35">
      <c r="B130" s="8">
        <v>43810</v>
      </c>
      <c r="C130" s="5">
        <v>189.143</v>
      </c>
      <c r="D130" s="5">
        <v>169.55199999999999</v>
      </c>
      <c r="E130" s="5">
        <v>170.64699999999999</v>
      </c>
      <c r="F130" s="5">
        <v>83.338999999999999</v>
      </c>
      <c r="G130" s="5">
        <v>146.14599999999999</v>
      </c>
      <c r="I130" s="5">
        <v>83.338999999999999</v>
      </c>
      <c r="J130" s="5">
        <v>83.338999999999999</v>
      </c>
      <c r="K130" s="5">
        <v>389.834</v>
      </c>
    </row>
    <row r="131" spans="2:11" x14ac:dyDescent="0.35">
      <c r="B131" s="8">
        <v>43809</v>
      </c>
      <c r="C131" s="5">
        <v>187.87100000000001</v>
      </c>
      <c r="D131" s="5">
        <v>168.37200000000001</v>
      </c>
      <c r="E131" s="5">
        <v>169.221</v>
      </c>
      <c r="F131" s="5">
        <v>84.552999999999997</v>
      </c>
      <c r="G131" s="5">
        <v>143.446</v>
      </c>
      <c r="I131" s="5">
        <v>84.552999999999997</v>
      </c>
      <c r="J131" s="5">
        <v>84.552999999999997</v>
      </c>
      <c r="K131" s="5">
        <v>387.66199999999998</v>
      </c>
    </row>
    <row r="132" spans="2:11" x14ac:dyDescent="0.35">
      <c r="B132" s="8">
        <v>43808</v>
      </c>
      <c r="C132" s="5">
        <v>190.81100000000001</v>
      </c>
      <c r="D132" s="5">
        <v>169.566</v>
      </c>
      <c r="E132" s="5">
        <v>172.83099999999999</v>
      </c>
      <c r="F132" s="5">
        <v>84.141000000000005</v>
      </c>
      <c r="G132" s="5">
        <v>143.75399999999999</v>
      </c>
      <c r="I132" s="5">
        <v>84.141000000000005</v>
      </c>
      <c r="J132" s="5">
        <v>84.141000000000005</v>
      </c>
      <c r="K132" s="5">
        <v>390.18400000000003</v>
      </c>
    </row>
    <row r="133" spans="2:11" x14ac:dyDescent="0.35">
      <c r="B133" s="8">
        <v>43805</v>
      </c>
      <c r="C133" s="5">
        <v>194.62100000000001</v>
      </c>
      <c r="D133" s="5">
        <v>174.155</v>
      </c>
      <c r="E133" s="5">
        <v>175.31800000000001</v>
      </c>
      <c r="F133" s="5">
        <v>83.441999999999993</v>
      </c>
      <c r="G133" s="5">
        <v>144.86199999999999</v>
      </c>
      <c r="I133" s="5">
        <v>83.441999999999993</v>
      </c>
      <c r="J133" s="5">
        <v>83.441999999999993</v>
      </c>
      <c r="K133" s="5">
        <v>391.58199999999999</v>
      </c>
    </row>
    <row r="134" spans="2:11" x14ac:dyDescent="0.35">
      <c r="B134" s="8">
        <v>43804</v>
      </c>
      <c r="C134" s="5">
        <v>199.71</v>
      </c>
      <c r="D134" s="5">
        <v>179.83699999999999</v>
      </c>
      <c r="E134" s="5">
        <v>180.53299999999999</v>
      </c>
      <c r="F134" s="5">
        <v>85.9</v>
      </c>
      <c r="G134" s="5">
        <v>145.91800000000001</v>
      </c>
      <c r="I134" s="5">
        <v>85.9</v>
      </c>
      <c r="J134" s="5">
        <v>85.9</v>
      </c>
      <c r="K134" s="5">
        <v>397.99400000000003</v>
      </c>
    </row>
    <row r="135" spans="2:11" x14ac:dyDescent="0.35">
      <c r="B135" s="8">
        <v>43803</v>
      </c>
      <c r="C135" s="5">
        <v>202.768</v>
      </c>
      <c r="D135" s="5">
        <v>186.69499999999999</v>
      </c>
      <c r="E135" s="5">
        <v>187.01599999999999</v>
      </c>
      <c r="F135" s="5">
        <v>87.04</v>
      </c>
      <c r="G135" s="5">
        <v>148.363</v>
      </c>
      <c r="I135" s="5">
        <v>87.04</v>
      </c>
      <c r="J135" s="5">
        <v>87.04</v>
      </c>
      <c r="K135" s="5">
        <v>401.959</v>
      </c>
    </row>
    <row r="136" spans="2:11" x14ac:dyDescent="0.35">
      <c r="B136" s="8">
        <v>43802</v>
      </c>
      <c r="C136" s="5">
        <v>205.876</v>
      </c>
      <c r="D136" s="5">
        <v>189.691</v>
      </c>
      <c r="E136" s="5">
        <v>189.631</v>
      </c>
      <c r="F136" s="5">
        <v>85.674000000000007</v>
      </c>
      <c r="G136" s="5">
        <v>150.471</v>
      </c>
      <c r="I136" s="5">
        <v>85.674000000000007</v>
      </c>
      <c r="J136" s="5">
        <v>85.674000000000007</v>
      </c>
      <c r="K136" s="5">
        <v>404.27199999999999</v>
      </c>
    </row>
    <row r="137" spans="2:11" x14ac:dyDescent="0.35">
      <c r="B137" s="8">
        <v>43801</v>
      </c>
      <c r="C137" s="5">
        <v>202.042</v>
      </c>
      <c r="D137" s="5">
        <v>185.846</v>
      </c>
      <c r="E137" s="5">
        <v>185.255</v>
      </c>
      <c r="F137" s="5">
        <v>83.897999999999996</v>
      </c>
      <c r="G137" s="5">
        <v>143.762</v>
      </c>
      <c r="I137" s="5">
        <v>83.897999999999996</v>
      </c>
      <c r="J137" s="5">
        <v>83.897999999999996</v>
      </c>
      <c r="K137" s="5">
        <v>397.928</v>
      </c>
    </row>
    <row r="138" spans="2:11" x14ac:dyDescent="0.35">
      <c r="B138" s="8">
        <v>43798</v>
      </c>
      <c r="C138" s="5">
        <v>205.24700000000001</v>
      </c>
      <c r="D138" s="5">
        <v>189.02</v>
      </c>
      <c r="E138" s="5">
        <v>188.78800000000001</v>
      </c>
      <c r="F138" s="5">
        <v>85.239000000000004</v>
      </c>
      <c r="G138" s="5">
        <v>149.46600000000001</v>
      </c>
      <c r="I138" s="5">
        <v>85.239000000000004</v>
      </c>
      <c r="J138" s="5">
        <v>85.239000000000004</v>
      </c>
      <c r="K138" s="5">
        <v>402.10599999999999</v>
      </c>
    </row>
    <row r="139" spans="2:11" x14ac:dyDescent="0.35">
      <c r="B139" s="8">
        <v>43797</v>
      </c>
      <c r="C139" s="5">
        <v>207.14</v>
      </c>
      <c r="D139" s="5">
        <v>192.58500000000001</v>
      </c>
      <c r="E139" s="5">
        <v>190.81899999999999</v>
      </c>
      <c r="F139" s="5">
        <v>86.94</v>
      </c>
      <c r="G139" s="5">
        <v>150.37899999999999</v>
      </c>
      <c r="I139" s="5">
        <v>86.94</v>
      </c>
      <c r="J139" s="5">
        <v>86.94</v>
      </c>
      <c r="K139" s="5">
        <v>401.49599999999998</v>
      </c>
    </row>
    <row r="140" spans="2:11" x14ac:dyDescent="0.35">
      <c r="B140" s="8">
        <v>43796</v>
      </c>
      <c r="C140" s="5">
        <v>207.34700000000001</v>
      </c>
      <c r="D140" s="5">
        <v>192.99299999999999</v>
      </c>
      <c r="E140" s="5">
        <v>192.64400000000001</v>
      </c>
      <c r="F140" s="5">
        <v>86.826999999999998</v>
      </c>
      <c r="G140" s="5">
        <v>149.76</v>
      </c>
      <c r="I140" s="5">
        <v>86.826999999999998</v>
      </c>
      <c r="J140" s="5">
        <v>86.826999999999998</v>
      </c>
      <c r="K140" s="5">
        <v>401.26400000000001</v>
      </c>
    </row>
    <row r="141" spans="2:11" x14ac:dyDescent="0.35">
      <c r="B141" s="8">
        <v>43795</v>
      </c>
      <c r="C141" s="5">
        <v>207.666</v>
      </c>
      <c r="D141" s="5">
        <v>194</v>
      </c>
      <c r="E141" s="5">
        <v>192.15</v>
      </c>
      <c r="F141" s="5">
        <v>87.152000000000001</v>
      </c>
      <c r="G141" s="5">
        <v>149.67699999999999</v>
      </c>
      <c r="I141" s="5">
        <v>87.152000000000001</v>
      </c>
      <c r="J141" s="5">
        <v>87.152000000000001</v>
      </c>
      <c r="K141" s="5">
        <v>400.65600000000001</v>
      </c>
    </row>
    <row r="142" spans="2:11" x14ac:dyDescent="0.35">
      <c r="B142" s="8">
        <v>43794</v>
      </c>
      <c r="C142" s="5">
        <v>211.857</v>
      </c>
      <c r="D142" s="5">
        <v>198.15</v>
      </c>
      <c r="E142" s="5">
        <v>194.726</v>
      </c>
      <c r="F142" s="5">
        <v>87.378</v>
      </c>
      <c r="G142" s="5">
        <v>149.37799999999999</v>
      </c>
      <c r="I142" s="5">
        <v>87.378</v>
      </c>
      <c r="J142" s="5">
        <v>87.378</v>
      </c>
      <c r="K142" s="5">
        <v>401.68200000000002</v>
      </c>
    </row>
    <row r="143" spans="2:11" x14ac:dyDescent="0.35">
      <c r="B143" s="8">
        <v>43791</v>
      </c>
      <c r="C143" s="5">
        <v>215.364</v>
      </c>
      <c r="D143" s="5">
        <v>203.733</v>
      </c>
      <c r="E143" s="5">
        <v>198.89599999999999</v>
      </c>
      <c r="F143" s="5">
        <v>88.938999999999993</v>
      </c>
      <c r="G143" s="5">
        <v>152.577</v>
      </c>
      <c r="I143" s="5">
        <v>88.938999999999993</v>
      </c>
      <c r="J143" s="5">
        <v>88.938999999999993</v>
      </c>
      <c r="K143" s="5">
        <v>402.85199999999998</v>
      </c>
    </row>
    <row r="144" spans="2:11" x14ac:dyDescent="0.35">
      <c r="B144" s="8">
        <v>43790</v>
      </c>
      <c r="C144" s="5">
        <v>214.434</v>
      </c>
      <c r="D144" s="5">
        <v>203.32599999999999</v>
      </c>
      <c r="E144" s="5">
        <v>199.374</v>
      </c>
      <c r="F144" s="5">
        <v>89.463999999999999</v>
      </c>
      <c r="G144" s="5">
        <v>149.721</v>
      </c>
      <c r="I144" s="5">
        <v>89.463999999999999</v>
      </c>
      <c r="J144" s="5">
        <v>89.463999999999999</v>
      </c>
      <c r="K144" s="5">
        <v>401.30900000000003</v>
      </c>
    </row>
    <row r="145" spans="2:11" x14ac:dyDescent="0.35">
      <c r="B145" s="8">
        <v>43789</v>
      </c>
      <c r="C145" s="5">
        <v>216.292</v>
      </c>
      <c r="D145" s="5">
        <v>204.679</v>
      </c>
      <c r="E145" s="5">
        <v>200.37899999999999</v>
      </c>
      <c r="F145" s="5">
        <v>90.322000000000003</v>
      </c>
      <c r="G145" s="5">
        <v>152.17599999999999</v>
      </c>
      <c r="I145" s="5">
        <v>90.322000000000003</v>
      </c>
      <c r="J145" s="5">
        <v>90.322000000000003</v>
      </c>
      <c r="K145" s="5">
        <v>402.62599999999998</v>
      </c>
    </row>
    <row r="146" spans="2:11" x14ac:dyDescent="0.35">
      <c r="B146" s="8">
        <v>43788</v>
      </c>
      <c r="C146" s="5">
        <v>208.20599999999999</v>
      </c>
      <c r="D146" s="5">
        <v>196.155</v>
      </c>
      <c r="E146" s="5">
        <v>192.78100000000001</v>
      </c>
      <c r="F146" s="5">
        <v>84.759</v>
      </c>
      <c r="G146" s="5">
        <v>147.00800000000001</v>
      </c>
      <c r="I146" s="5">
        <v>84.759</v>
      </c>
      <c r="J146" s="5">
        <v>84.759</v>
      </c>
      <c r="K146" s="5">
        <v>399.24200000000002</v>
      </c>
    </row>
    <row r="147" spans="2:11" x14ac:dyDescent="0.35">
      <c r="B147" s="8">
        <v>43787</v>
      </c>
      <c r="C147" s="5">
        <v>204.86</v>
      </c>
      <c r="D147" s="5">
        <v>193.899</v>
      </c>
      <c r="E147" s="5">
        <v>187.37100000000001</v>
      </c>
      <c r="F147" s="5">
        <v>84.426000000000002</v>
      </c>
      <c r="G147" s="5">
        <v>145.83199999999999</v>
      </c>
      <c r="I147" s="5">
        <v>84.426000000000002</v>
      </c>
      <c r="J147" s="5">
        <v>84.426000000000002</v>
      </c>
      <c r="K147" s="5">
        <v>396.45499999999998</v>
      </c>
    </row>
    <row r="148" spans="2:11" x14ac:dyDescent="0.35">
      <c r="B148" s="8">
        <v>43784</v>
      </c>
      <c r="C148" s="5">
        <v>201.011</v>
      </c>
      <c r="D148" s="5">
        <v>193.47499999999999</v>
      </c>
      <c r="E148" s="5">
        <v>186.77600000000001</v>
      </c>
      <c r="F148" s="5">
        <v>81.673000000000002</v>
      </c>
      <c r="G148" s="5">
        <v>144.857</v>
      </c>
      <c r="I148" s="5">
        <v>81.673000000000002</v>
      </c>
      <c r="J148" s="5">
        <v>81.673000000000002</v>
      </c>
      <c r="K148" s="5">
        <v>395.995</v>
      </c>
    </row>
    <row r="149" spans="2:11" x14ac:dyDescent="0.35">
      <c r="B149" s="8">
        <v>43783</v>
      </c>
      <c r="C149" s="5">
        <v>200.233</v>
      </c>
      <c r="D149" s="5">
        <v>192.70400000000001</v>
      </c>
      <c r="E149" s="5">
        <v>188.268</v>
      </c>
      <c r="F149" s="5">
        <v>82.748000000000005</v>
      </c>
      <c r="G149" s="5">
        <v>144.226</v>
      </c>
      <c r="I149" s="5">
        <v>82.748000000000005</v>
      </c>
      <c r="J149" s="5">
        <v>82.748000000000005</v>
      </c>
      <c r="K149" s="5">
        <v>394.51</v>
      </c>
    </row>
    <row r="150" spans="2:11" x14ac:dyDescent="0.35">
      <c r="B150" s="8">
        <v>43782</v>
      </c>
      <c r="C150" s="5">
        <v>198.62200000000001</v>
      </c>
      <c r="D150" s="5">
        <v>190.56299999999999</v>
      </c>
      <c r="E150" s="5">
        <v>185.25899999999999</v>
      </c>
      <c r="F150" s="5">
        <v>83.555000000000007</v>
      </c>
      <c r="G150" s="5">
        <v>140.98599999999999</v>
      </c>
      <c r="I150" s="5">
        <v>83.555000000000007</v>
      </c>
      <c r="J150" s="5">
        <v>83.555000000000007</v>
      </c>
      <c r="K150" s="5">
        <v>386.59199999999998</v>
      </c>
    </row>
    <row r="151" spans="2:11" x14ac:dyDescent="0.35">
      <c r="B151" s="8">
        <v>43781</v>
      </c>
      <c r="C151" s="5">
        <v>192.01400000000001</v>
      </c>
      <c r="D151" s="5">
        <v>185.59800000000001</v>
      </c>
      <c r="E151" s="5">
        <v>180.64599999999999</v>
      </c>
      <c r="F151" s="5">
        <v>83.335999999999999</v>
      </c>
      <c r="G151" s="5">
        <v>136.714</v>
      </c>
      <c r="I151" s="5">
        <v>83.335999999999999</v>
      </c>
      <c r="J151" s="5">
        <v>83.335999999999999</v>
      </c>
      <c r="K151" s="5">
        <v>384.80900000000003</v>
      </c>
    </row>
    <row r="152" spans="2:11" x14ac:dyDescent="0.35">
      <c r="B152" s="8">
        <v>43780</v>
      </c>
      <c r="C152" s="5">
        <v>191.22399999999999</v>
      </c>
      <c r="D152" s="5">
        <v>185.50399999999999</v>
      </c>
      <c r="E152" s="5">
        <v>179.846</v>
      </c>
      <c r="F152" s="5">
        <v>82.986000000000004</v>
      </c>
      <c r="G152" s="5">
        <v>134.261</v>
      </c>
      <c r="I152" s="5">
        <v>82.986000000000004</v>
      </c>
      <c r="J152" s="5">
        <v>82.986000000000004</v>
      </c>
      <c r="K152" s="5">
        <v>383.03500000000003</v>
      </c>
    </row>
    <row r="153" spans="2:11" x14ac:dyDescent="0.35">
      <c r="B153" s="8">
        <v>43777</v>
      </c>
      <c r="C153" s="5">
        <v>190.172</v>
      </c>
      <c r="D153" s="5">
        <v>185.429</v>
      </c>
      <c r="E153" s="5">
        <v>180.012</v>
      </c>
      <c r="F153" s="5">
        <v>82.891999999999996</v>
      </c>
      <c r="G153" s="5">
        <v>133.57900000000001</v>
      </c>
      <c r="I153" s="5">
        <v>82.891999999999996</v>
      </c>
      <c r="J153" s="5">
        <v>82.891999999999996</v>
      </c>
      <c r="K153" s="5">
        <v>380.80900000000003</v>
      </c>
    </row>
    <row r="154" spans="2:11" x14ac:dyDescent="0.35">
      <c r="B154" s="8">
        <v>43776</v>
      </c>
      <c r="C154" s="5">
        <v>186.82599999999999</v>
      </c>
      <c r="D154" s="5">
        <v>178.869</v>
      </c>
      <c r="E154" s="5">
        <v>177.322</v>
      </c>
      <c r="F154" s="5">
        <v>80.393000000000001</v>
      </c>
      <c r="G154" s="5">
        <v>129.577</v>
      </c>
      <c r="I154" s="5">
        <v>80.393000000000001</v>
      </c>
      <c r="J154" s="5">
        <v>80.393000000000001</v>
      </c>
      <c r="K154" s="5">
        <v>380.62400000000002</v>
      </c>
    </row>
    <row r="155" spans="2:11" x14ac:dyDescent="0.35">
      <c r="B155" s="8">
        <v>43775</v>
      </c>
      <c r="C155" s="5">
        <v>189.363</v>
      </c>
      <c r="D155" s="5">
        <v>178.25399999999999</v>
      </c>
      <c r="E155" s="5">
        <v>178.80699999999999</v>
      </c>
      <c r="F155" s="5">
        <v>82.573999999999998</v>
      </c>
      <c r="G155" s="5">
        <v>135.28399999999999</v>
      </c>
      <c r="I155" s="5">
        <v>82.573999999999998</v>
      </c>
      <c r="J155" s="5">
        <v>82.573999999999998</v>
      </c>
      <c r="K155" s="5">
        <v>385.32799999999997</v>
      </c>
    </row>
    <row r="156" spans="2:11" x14ac:dyDescent="0.35">
      <c r="B156" s="8">
        <v>43774</v>
      </c>
      <c r="C156" s="5">
        <v>187.863</v>
      </c>
      <c r="D156" s="5">
        <v>177.51300000000001</v>
      </c>
      <c r="E156" s="5">
        <v>177.83600000000001</v>
      </c>
      <c r="F156" s="5">
        <v>82.938000000000002</v>
      </c>
      <c r="G156" s="5">
        <v>133.001</v>
      </c>
      <c r="I156" s="5">
        <v>82.938000000000002</v>
      </c>
      <c r="J156" s="5">
        <v>82.938000000000002</v>
      </c>
      <c r="K156" s="5">
        <v>383.38400000000001</v>
      </c>
    </row>
    <row r="157" spans="2:11" x14ac:dyDescent="0.35">
      <c r="B157" s="8">
        <v>43773</v>
      </c>
      <c r="C157" s="5">
        <v>190.946</v>
      </c>
      <c r="D157" s="5">
        <v>182.79400000000001</v>
      </c>
      <c r="E157" s="5">
        <v>180.642</v>
      </c>
      <c r="F157" s="5">
        <v>85.043000000000006</v>
      </c>
      <c r="G157" s="5">
        <v>134.846</v>
      </c>
      <c r="I157" s="5">
        <v>85.043000000000006</v>
      </c>
      <c r="J157" s="5">
        <v>85.043000000000006</v>
      </c>
      <c r="K157" s="5">
        <v>389.43599999999998</v>
      </c>
    </row>
    <row r="158" spans="2:11" x14ac:dyDescent="0.35">
      <c r="B158" s="8">
        <v>43770</v>
      </c>
      <c r="C158" s="5">
        <v>194.74600000000001</v>
      </c>
      <c r="D158" s="5">
        <v>188.93199999999999</v>
      </c>
      <c r="E158" s="5">
        <v>184.68899999999999</v>
      </c>
      <c r="F158" s="5">
        <v>86.016000000000005</v>
      </c>
      <c r="G158" s="5">
        <v>140.80000000000001</v>
      </c>
      <c r="I158" s="5">
        <v>86.016000000000005</v>
      </c>
      <c r="J158" s="5">
        <v>86.016000000000005</v>
      </c>
      <c r="K158" s="5">
        <v>395.46499999999997</v>
      </c>
    </row>
    <row r="159" spans="2:11" x14ac:dyDescent="0.35">
      <c r="B159" s="8">
        <v>43769</v>
      </c>
      <c r="C159" s="5">
        <v>195.08</v>
      </c>
      <c r="D159" s="5">
        <v>190.59</v>
      </c>
      <c r="E159" s="5">
        <v>185.91499999999999</v>
      </c>
      <c r="F159" s="5">
        <v>85.844999999999999</v>
      </c>
      <c r="G159" s="5">
        <v>142.036</v>
      </c>
      <c r="I159" s="5">
        <v>85.844999999999999</v>
      </c>
      <c r="J159" s="5">
        <v>85.844999999999999</v>
      </c>
      <c r="K159" s="5">
        <v>396.67099999999999</v>
      </c>
    </row>
    <row r="160" spans="2:11" x14ac:dyDescent="0.35">
      <c r="B160" s="8">
        <v>43768</v>
      </c>
      <c r="C160" s="5">
        <v>192.81800000000001</v>
      </c>
      <c r="D160" s="5">
        <v>186.32400000000001</v>
      </c>
      <c r="E160" s="5">
        <v>182.14500000000001</v>
      </c>
      <c r="F160" s="5">
        <v>83.924999999999997</v>
      </c>
      <c r="G160" s="5">
        <v>138.97800000000001</v>
      </c>
      <c r="I160" s="5">
        <v>83.924999999999997</v>
      </c>
      <c r="J160" s="5">
        <v>83.924999999999997</v>
      </c>
      <c r="K160" s="5">
        <v>397.399</v>
      </c>
    </row>
    <row r="161" spans="2:11" x14ac:dyDescent="0.35">
      <c r="B161" s="8">
        <v>43767</v>
      </c>
      <c r="C161" s="5">
        <v>191.73699999999999</v>
      </c>
      <c r="D161" s="5">
        <v>185.08</v>
      </c>
      <c r="E161" s="5">
        <v>181.24700000000001</v>
      </c>
      <c r="F161" s="5">
        <v>82.471999999999994</v>
      </c>
      <c r="G161" s="5">
        <v>137.26499999999999</v>
      </c>
      <c r="I161" s="5">
        <v>82.471999999999994</v>
      </c>
      <c r="J161" s="5">
        <v>82.471999999999994</v>
      </c>
      <c r="K161" s="5">
        <v>396.15800000000002</v>
      </c>
    </row>
    <row r="162" spans="2:11" x14ac:dyDescent="0.35">
      <c r="B162" s="8">
        <v>43766</v>
      </c>
      <c r="C162" s="5">
        <v>187.73599999999999</v>
      </c>
      <c r="D162" s="5">
        <v>180.464</v>
      </c>
      <c r="E162" s="5">
        <v>177.74799999999999</v>
      </c>
      <c r="F162" s="5">
        <v>79.358000000000004</v>
      </c>
      <c r="G162" s="5">
        <v>133.51599999999999</v>
      </c>
      <c r="I162" s="5">
        <v>79.358000000000004</v>
      </c>
      <c r="J162" s="5">
        <v>79.358000000000004</v>
      </c>
      <c r="K162" s="5">
        <v>397.61200000000002</v>
      </c>
    </row>
    <row r="163" spans="2:11" x14ac:dyDescent="0.35">
      <c r="B163" s="8">
        <v>43763</v>
      </c>
      <c r="C163" s="5">
        <v>188.98</v>
      </c>
      <c r="D163" s="5">
        <v>182.82</v>
      </c>
      <c r="E163" s="5">
        <v>180.047</v>
      </c>
      <c r="F163" s="5">
        <v>78.203000000000003</v>
      </c>
      <c r="G163" s="5">
        <v>136.25800000000001</v>
      </c>
      <c r="I163" s="5">
        <v>78.203000000000003</v>
      </c>
      <c r="J163" s="5">
        <v>78.203000000000003</v>
      </c>
      <c r="K163" s="5">
        <v>409.66800000000001</v>
      </c>
    </row>
    <row r="164" spans="2:11" x14ac:dyDescent="0.35">
      <c r="B164" s="8">
        <v>43762</v>
      </c>
      <c r="C164" s="5">
        <v>192.81399999999999</v>
      </c>
      <c r="D164" s="5">
        <v>184.601</v>
      </c>
      <c r="E164" s="5">
        <v>182.625</v>
      </c>
      <c r="F164" s="5">
        <v>79.591999999999999</v>
      </c>
      <c r="G164" s="5">
        <v>140.96700000000001</v>
      </c>
      <c r="I164" s="5">
        <v>79.591999999999999</v>
      </c>
      <c r="J164" s="5">
        <v>79.591999999999999</v>
      </c>
      <c r="K164" s="5">
        <v>418.26499999999999</v>
      </c>
    </row>
    <row r="165" spans="2:11" x14ac:dyDescent="0.35">
      <c r="B165" s="8">
        <v>43761</v>
      </c>
      <c r="C165" s="5">
        <v>192.905</v>
      </c>
      <c r="D165" s="5">
        <v>186.12799999999999</v>
      </c>
      <c r="E165" s="5">
        <v>184.28899999999999</v>
      </c>
      <c r="F165" s="5">
        <v>81.162000000000006</v>
      </c>
      <c r="G165" s="5">
        <v>142.42099999999999</v>
      </c>
      <c r="I165" s="5">
        <v>81.162000000000006</v>
      </c>
      <c r="J165" s="5">
        <v>81.162000000000006</v>
      </c>
      <c r="K165" s="5">
        <v>421.50299999999999</v>
      </c>
    </row>
    <row r="166" spans="2:11" x14ac:dyDescent="0.35">
      <c r="B166" s="8">
        <v>43760</v>
      </c>
      <c r="C166" s="5">
        <v>192.56299999999999</v>
      </c>
      <c r="D166" s="5">
        <v>186.029</v>
      </c>
      <c r="E166" s="5">
        <v>183.971</v>
      </c>
      <c r="F166" s="5">
        <v>80.096999999999994</v>
      </c>
      <c r="G166" s="5">
        <v>141.67500000000001</v>
      </c>
      <c r="I166" s="5">
        <v>80.096999999999994</v>
      </c>
      <c r="J166" s="5">
        <v>80.096999999999994</v>
      </c>
      <c r="K166" s="5">
        <v>423.654</v>
      </c>
    </row>
    <row r="167" spans="2:11" x14ac:dyDescent="0.35">
      <c r="B167" s="8">
        <v>43759</v>
      </c>
      <c r="C167" s="5">
        <v>192.91200000000001</v>
      </c>
      <c r="D167" s="5">
        <v>188.03200000000001</v>
      </c>
      <c r="E167" s="5">
        <v>185.50200000000001</v>
      </c>
      <c r="F167" s="5">
        <v>80.304000000000002</v>
      </c>
      <c r="G167" s="5">
        <v>139.06</v>
      </c>
      <c r="I167" s="5">
        <v>80.304000000000002</v>
      </c>
      <c r="J167" s="5">
        <v>80.304000000000002</v>
      </c>
      <c r="K167" s="5">
        <v>424.61099999999999</v>
      </c>
    </row>
    <row r="168" spans="2:11" x14ac:dyDescent="0.35">
      <c r="B168" s="8">
        <v>43756</v>
      </c>
      <c r="C168" s="5">
        <v>196.00800000000001</v>
      </c>
      <c r="D168" s="5">
        <v>189.98099999999999</v>
      </c>
      <c r="E168" s="5">
        <v>189.148</v>
      </c>
      <c r="F168" s="5">
        <v>81.698999999999998</v>
      </c>
      <c r="G168" s="5">
        <v>141.82300000000001</v>
      </c>
      <c r="I168" s="5">
        <v>81.698999999999998</v>
      </c>
      <c r="J168" s="5">
        <v>81.698999999999998</v>
      </c>
      <c r="K168" s="5">
        <v>426.30200000000002</v>
      </c>
    </row>
    <row r="169" spans="2:11" x14ac:dyDescent="0.35">
      <c r="B169" s="8">
        <v>43755</v>
      </c>
      <c r="C169" s="5">
        <v>198.94200000000001</v>
      </c>
      <c r="D169" s="5">
        <v>193.57599999999999</v>
      </c>
      <c r="E169" s="5">
        <v>192.36500000000001</v>
      </c>
      <c r="F169" s="5">
        <v>82.67</v>
      </c>
      <c r="G169" s="5">
        <v>145.077</v>
      </c>
      <c r="I169" s="5">
        <v>82.67</v>
      </c>
      <c r="J169" s="5">
        <v>82.67</v>
      </c>
      <c r="K169" s="5">
        <v>491.517</v>
      </c>
    </row>
    <row r="170" spans="2:11" x14ac:dyDescent="0.35">
      <c r="B170" s="8">
        <v>43754</v>
      </c>
      <c r="C170" s="5">
        <v>200.00399999999999</v>
      </c>
      <c r="D170" s="5">
        <v>195.72</v>
      </c>
      <c r="E170" s="5">
        <v>192.304</v>
      </c>
      <c r="F170" s="5">
        <v>83.695999999999998</v>
      </c>
      <c r="G170" s="5">
        <v>144.166</v>
      </c>
      <c r="I170" s="5">
        <v>83.695999999999998</v>
      </c>
      <c r="J170" s="5">
        <v>83.695999999999998</v>
      </c>
      <c r="K170" s="5">
        <v>478.495</v>
      </c>
    </row>
    <row r="171" spans="2:11" x14ac:dyDescent="0.35">
      <c r="B171" s="8">
        <v>43753</v>
      </c>
      <c r="C171" s="5">
        <v>203.34399999999999</v>
      </c>
      <c r="D171" s="5">
        <v>198.768</v>
      </c>
      <c r="E171" s="5">
        <v>196.899</v>
      </c>
      <c r="F171" s="5">
        <v>86.334000000000003</v>
      </c>
      <c r="G171" s="5">
        <v>144.744</v>
      </c>
      <c r="I171" s="5">
        <v>86.334000000000003</v>
      </c>
      <c r="J171" s="5">
        <v>86.334000000000003</v>
      </c>
      <c r="K171" s="5">
        <v>384.43</v>
      </c>
    </row>
    <row r="172" spans="2:11" x14ac:dyDescent="0.35">
      <c r="B172" s="8">
        <v>43752</v>
      </c>
      <c r="C172" s="5">
        <v>206.05500000000001</v>
      </c>
      <c r="D172" s="5">
        <v>202.88800000000001</v>
      </c>
      <c r="E172" s="5">
        <v>199.66300000000001</v>
      </c>
      <c r="F172" s="5">
        <v>87.828999999999994</v>
      </c>
      <c r="G172" s="5">
        <v>152.09700000000001</v>
      </c>
      <c r="I172" s="5">
        <v>87.828999999999994</v>
      </c>
      <c r="J172" s="5">
        <v>87.828999999999994</v>
      </c>
      <c r="K172" s="5">
        <v>394.39100000000002</v>
      </c>
    </row>
    <row r="173" spans="2:11" x14ac:dyDescent="0.35">
      <c r="B173" s="8">
        <v>43749</v>
      </c>
      <c r="C173" s="5">
        <v>206.40899999999999</v>
      </c>
      <c r="D173" s="5">
        <v>203.36500000000001</v>
      </c>
      <c r="E173" s="5">
        <v>200.02799999999999</v>
      </c>
      <c r="F173" s="5">
        <v>88.46</v>
      </c>
      <c r="G173" s="5">
        <v>150.066</v>
      </c>
      <c r="I173" s="5">
        <v>88.46</v>
      </c>
      <c r="J173" s="5">
        <v>88.46</v>
      </c>
      <c r="K173" s="5">
        <v>394.42399999999998</v>
      </c>
    </row>
    <row r="174" spans="2:11" x14ac:dyDescent="0.35">
      <c r="B174" s="8">
        <v>43748</v>
      </c>
      <c r="C174" s="5">
        <v>212.21799999999999</v>
      </c>
      <c r="D174" s="5">
        <v>207.589</v>
      </c>
      <c r="E174" s="5">
        <v>203.881</v>
      </c>
      <c r="F174" s="5">
        <v>91.481999999999999</v>
      </c>
      <c r="G174" s="5">
        <v>154.86000000000001</v>
      </c>
      <c r="I174" s="5">
        <v>91.481999999999999</v>
      </c>
      <c r="J174" s="5">
        <v>91.481999999999999</v>
      </c>
      <c r="K174" s="5">
        <v>401.40800000000002</v>
      </c>
    </row>
    <row r="175" spans="2:11" x14ac:dyDescent="0.35">
      <c r="B175" s="8">
        <v>43747</v>
      </c>
      <c r="C175" s="5">
        <v>216.71899999999999</v>
      </c>
      <c r="D175" s="5">
        <v>212.91</v>
      </c>
      <c r="E175" s="5">
        <v>208.989</v>
      </c>
      <c r="F175" s="5">
        <v>95.084000000000003</v>
      </c>
      <c r="G175" s="5">
        <v>161.477</v>
      </c>
      <c r="I175" s="5">
        <v>95.084000000000003</v>
      </c>
      <c r="J175" s="5">
        <v>95.084000000000003</v>
      </c>
      <c r="K175" s="5">
        <v>407.51299999999998</v>
      </c>
    </row>
    <row r="176" spans="2:11" x14ac:dyDescent="0.35">
      <c r="B176" s="8">
        <v>43746</v>
      </c>
      <c r="C176" s="5">
        <v>219.61600000000001</v>
      </c>
      <c r="D176" s="5">
        <v>213.68100000000001</v>
      </c>
      <c r="E176" s="5">
        <v>211.43299999999999</v>
      </c>
      <c r="F176" s="5">
        <v>94.534000000000006</v>
      </c>
      <c r="G176" s="5">
        <v>164.82900000000001</v>
      </c>
      <c r="I176" s="5">
        <v>94.534000000000006</v>
      </c>
      <c r="J176" s="5">
        <v>94.534000000000006</v>
      </c>
      <c r="K176" s="5">
        <v>410.88499999999999</v>
      </c>
    </row>
    <row r="177" spans="2:11" x14ac:dyDescent="0.35">
      <c r="B177" s="8">
        <v>43745</v>
      </c>
      <c r="C177" s="5">
        <v>216.73500000000001</v>
      </c>
      <c r="D177" s="5">
        <v>210.73500000000001</v>
      </c>
      <c r="E177" s="5">
        <v>208.703</v>
      </c>
      <c r="F177" s="5">
        <v>93.012</v>
      </c>
      <c r="G177" s="5">
        <v>162.59899999999999</v>
      </c>
      <c r="I177" s="5">
        <v>93.012</v>
      </c>
      <c r="J177" s="5">
        <v>93.012</v>
      </c>
      <c r="K177" s="5">
        <v>409.35700000000003</v>
      </c>
    </row>
    <row r="178" spans="2:11" x14ac:dyDescent="0.35">
      <c r="B178" s="8">
        <v>43742</v>
      </c>
      <c r="C178" s="5">
        <v>216.74100000000001</v>
      </c>
      <c r="D178" s="5">
        <v>209.75399999999999</v>
      </c>
      <c r="E178" s="5">
        <v>208.13</v>
      </c>
      <c r="F178" s="5">
        <v>91.647000000000006</v>
      </c>
      <c r="G178" s="5">
        <v>162.61500000000001</v>
      </c>
      <c r="I178" s="5">
        <v>91.647000000000006</v>
      </c>
      <c r="J178" s="5">
        <v>91.647000000000006</v>
      </c>
      <c r="K178" s="5">
        <v>413.017</v>
      </c>
    </row>
    <row r="179" spans="2:11" x14ac:dyDescent="0.35">
      <c r="B179" s="8">
        <v>43741</v>
      </c>
      <c r="C179" s="5">
        <v>218.41300000000001</v>
      </c>
      <c r="D179" s="5">
        <v>211.57300000000001</v>
      </c>
      <c r="E179" s="5">
        <v>208.83699999999999</v>
      </c>
      <c r="F179" s="5">
        <v>91.299000000000007</v>
      </c>
      <c r="G179" s="5">
        <v>163.18100000000001</v>
      </c>
      <c r="I179" s="5">
        <v>91.299000000000007</v>
      </c>
      <c r="J179" s="5">
        <v>91.299000000000007</v>
      </c>
      <c r="K179" s="5">
        <v>413.26100000000002</v>
      </c>
    </row>
    <row r="180" spans="2:11" x14ac:dyDescent="0.35">
      <c r="B180" s="8">
        <v>43740</v>
      </c>
      <c r="C180" s="5">
        <v>214.142</v>
      </c>
      <c r="D180" s="5">
        <v>206.03899999999999</v>
      </c>
      <c r="E180" s="5">
        <v>202.97800000000001</v>
      </c>
      <c r="F180" s="5">
        <v>89.869</v>
      </c>
      <c r="G180" s="5">
        <v>159.63999999999999</v>
      </c>
      <c r="I180" s="5">
        <v>89.869</v>
      </c>
      <c r="J180" s="5">
        <v>89.869</v>
      </c>
      <c r="K180" s="5">
        <v>408.452</v>
      </c>
    </row>
    <row r="181" spans="2:11" x14ac:dyDescent="0.35">
      <c r="B181" s="8">
        <v>43739</v>
      </c>
      <c r="C181" s="5">
        <v>211.21600000000001</v>
      </c>
      <c r="D181" s="5">
        <v>203.64699999999999</v>
      </c>
      <c r="E181" s="5">
        <v>199.55099999999999</v>
      </c>
      <c r="F181" s="5">
        <v>86.688000000000002</v>
      </c>
      <c r="G181" s="5">
        <v>158.81899999999999</v>
      </c>
      <c r="I181" s="5">
        <v>86.688000000000002</v>
      </c>
      <c r="J181" s="5">
        <v>86.688000000000002</v>
      </c>
      <c r="K181" s="5">
        <v>402.18299999999999</v>
      </c>
    </row>
    <row r="182" spans="2:11" x14ac:dyDescent="0.35">
      <c r="B182" s="8">
        <v>43738</v>
      </c>
      <c r="C182" s="5">
        <v>212.44800000000001</v>
      </c>
      <c r="D182" s="5">
        <v>205.58099999999999</v>
      </c>
      <c r="E182" s="5">
        <v>202.09700000000001</v>
      </c>
      <c r="F182" s="5">
        <v>86.632999999999996</v>
      </c>
      <c r="G182" s="5">
        <v>160.67599999999999</v>
      </c>
      <c r="I182" s="5">
        <v>86.632999999999996</v>
      </c>
      <c r="J182" s="5">
        <v>86.632999999999996</v>
      </c>
      <c r="K182" s="5">
        <v>407.16399999999999</v>
      </c>
    </row>
    <row r="183" spans="2:11" x14ac:dyDescent="0.35">
      <c r="B183" s="8">
        <v>43735</v>
      </c>
      <c r="C183" s="5">
        <v>213.24600000000001</v>
      </c>
      <c r="D183" s="5">
        <v>206.339</v>
      </c>
      <c r="E183" s="5">
        <v>202.691</v>
      </c>
      <c r="F183" s="5">
        <v>85.161000000000001</v>
      </c>
      <c r="G183" s="5">
        <v>162.35400000000001</v>
      </c>
      <c r="I183" s="5">
        <v>85.161000000000001</v>
      </c>
      <c r="J183" s="5">
        <v>85.161000000000001</v>
      </c>
      <c r="K183" s="5">
        <v>408.036</v>
      </c>
    </row>
    <row r="184" spans="2:11" x14ac:dyDescent="0.35">
      <c r="B184" s="8">
        <v>43734</v>
      </c>
      <c r="C184" s="5">
        <v>213.86699999999999</v>
      </c>
      <c r="D184" s="5">
        <v>207.40700000000001</v>
      </c>
      <c r="E184" s="5">
        <v>204.267</v>
      </c>
      <c r="F184" s="5">
        <v>83.716999999999999</v>
      </c>
      <c r="G184" s="5">
        <v>161.99199999999999</v>
      </c>
      <c r="I184" s="5">
        <v>83.716999999999999</v>
      </c>
      <c r="J184" s="5">
        <v>83.716999999999999</v>
      </c>
      <c r="K184" s="5">
        <v>410.46899999999999</v>
      </c>
    </row>
    <row r="185" spans="2:11" x14ac:dyDescent="0.35">
      <c r="B185" s="8">
        <v>43733</v>
      </c>
      <c r="C185" s="5">
        <v>215.07</v>
      </c>
      <c r="D185" s="5">
        <v>208.32599999999999</v>
      </c>
      <c r="E185" s="5">
        <v>205.05500000000001</v>
      </c>
      <c r="F185" s="5">
        <v>85.587999999999994</v>
      </c>
      <c r="G185" s="5">
        <v>162.667</v>
      </c>
      <c r="I185" s="5">
        <v>85.587999999999994</v>
      </c>
      <c r="J185" s="5">
        <v>85.587999999999994</v>
      </c>
      <c r="K185" s="5">
        <v>411.65600000000001</v>
      </c>
    </row>
    <row r="186" spans="2:11" x14ac:dyDescent="0.35">
      <c r="B186" s="8">
        <v>43732</v>
      </c>
      <c r="C186" s="5">
        <v>210.78800000000001</v>
      </c>
      <c r="D186" s="5">
        <v>205.64699999999999</v>
      </c>
      <c r="E186" s="5">
        <v>202.24299999999999</v>
      </c>
      <c r="F186" s="5">
        <v>83.41</v>
      </c>
      <c r="G186" s="5">
        <v>165.672</v>
      </c>
      <c r="I186" s="5">
        <v>83.41</v>
      </c>
      <c r="J186" s="5">
        <v>83.41</v>
      </c>
      <c r="K186" s="5">
        <v>412.666</v>
      </c>
    </row>
    <row r="187" spans="2:11" x14ac:dyDescent="0.35">
      <c r="B187" s="8">
        <v>43731</v>
      </c>
      <c r="C187" s="5">
        <v>209.904</v>
      </c>
      <c r="D187" s="5">
        <v>205.255</v>
      </c>
      <c r="E187" s="5">
        <v>200.43</v>
      </c>
      <c r="F187" s="5">
        <v>83.155000000000001</v>
      </c>
      <c r="G187" s="5">
        <v>162.048</v>
      </c>
      <c r="I187" s="5">
        <v>83.155000000000001</v>
      </c>
      <c r="J187" s="5">
        <v>83.155000000000001</v>
      </c>
      <c r="K187" s="5">
        <v>410.05700000000002</v>
      </c>
    </row>
    <row r="188" spans="2:11" x14ac:dyDescent="0.35">
      <c r="B188" s="8">
        <v>43728</v>
      </c>
      <c r="C188" s="5">
        <v>205.02</v>
      </c>
      <c r="D188" s="5">
        <v>200.63800000000001</v>
      </c>
      <c r="E188" s="5">
        <v>195.91900000000001</v>
      </c>
      <c r="F188" s="5">
        <v>81.299000000000007</v>
      </c>
      <c r="G188" s="5">
        <v>159.59200000000001</v>
      </c>
      <c r="I188" s="5">
        <v>81.299000000000007</v>
      </c>
      <c r="J188" s="5">
        <v>81.299000000000007</v>
      </c>
      <c r="K188" s="5">
        <v>407.85500000000002</v>
      </c>
    </row>
    <row r="189" spans="2:11" x14ac:dyDescent="0.35">
      <c r="B189" s="8">
        <v>43727</v>
      </c>
      <c r="C189" s="5">
        <v>207.042</v>
      </c>
      <c r="D189" s="5">
        <v>205.31700000000001</v>
      </c>
      <c r="E189" s="5">
        <v>199.77699999999999</v>
      </c>
      <c r="F189" s="5">
        <v>82.073999999999998</v>
      </c>
      <c r="G189" s="5">
        <v>156.76599999999999</v>
      </c>
      <c r="I189" s="5">
        <v>82.073999999999998</v>
      </c>
      <c r="J189" s="5">
        <v>82.073999999999998</v>
      </c>
      <c r="K189" s="5">
        <v>410.10700000000003</v>
      </c>
    </row>
    <row r="190" spans="2:11" x14ac:dyDescent="0.35">
      <c r="B190" s="8">
        <v>43726</v>
      </c>
      <c r="C190" s="5">
        <v>207.61600000000001</v>
      </c>
      <c r="D190" s="5">
        <v>204.256</v>
      </c>
      <c r="E190" s="5">
        <v>198.28</v>
      </c>
      <c r="F190" s="5">
        <v>81.313999999999993</v>
      </c>
      <c r="G190" s="5">
        <v>155.21</v>
      </c>
      <c r="I190" s="5">
        <v>81.313999999999993</v>
      </c>
      <c r="J190" s="5">
        <v>81.313999999999993</v>
      </c>
      <c r="K190" s="5">
        <v>408.66</v>
      </c>
    </row>
    <row r="191" spans="2:11" x14ac:dyDescent="0.35">
      <c r="B191" s="8">
        <v>43725</v>
      </c>
      <c r="C191" s="5">
        <v>204.01599999999999</v>
      </c>
      <c r="D191" s="5">
        <v>199.898</v>
      </c>
      <c r="E191" s="5">
        <v>193.119</v>
      </c>
      <c r="F191" s="5">
        <v>71.185000000000002</v>
      </c>
      <c r="G191" s="5">
        <v>151.083</v>
      </c>
      <c r="I191" s="5">
        <v>71.185000000000002</v>
      </c>
      <c r="J191" s="5">
        <v>71.185000000000002</v>
      </c>
      <c r="K191" s="5">
        <v>400.42500000000001</v>
      </c>
    </row>
    <row r="192" spans="2:11" x14ac:dyDescent="0.35">
      <c r="B192" s="8">
        <v>43724</v>
      </c>
      <c r="C192" s="5">
        <v>199.649</v>
      </c>
      <c r="D192" s="5">
        <v>195.69900000000001</v>
      </c>
      <c r="E192" s="5">
        <v>191.93299999999999</v>
      </c>
      <c r="F192" s="5">
        <v>70.891000000000005</v>
      </c>
      <c r="G192" s="5">
        <v>148.06899999999999</v>
      </c>
      <c r="I192" s="5">
        <v>70.891000000000005</v>
      </c>
      <c r="J192" s="5">
        <v>70.891000000000005</v>
      </c>
      <c r="K192" s="5">
        <v>398.21600000000001</v>
      </c>
    </row>
    <row r="193" spans="2:11" x14ac:dyDescent="0.35">
      <c r="B193" s="8">
        <v>43721</v>
      </c>
      <c r="C193" s="5">
        <v>195.90899999999999</v>
      </c>
      <c r="D193" s="5">
        <v>192.96199999999999</v>
      </c>
      <c r="E193" s="5">
        <v>188.77199999999999</v>
      </c>
      <c r="F193" s="5">
        <v>72.268000000000001</v>
      </c>
      <c r="G193" s="5">
        <v>142.71799999999999</v>
      </c>
      <c r="I193" s="5">
        <v>72.268000000000001</v>
      </c>
      <c r="J193" s="5">
        <v>72.268000000000001</v>
      </c>
      <c r="K193" s="5">
        <v>390.697</v>
      </c>
    </row>
    <row r="194" spans="2:11" x14ac:dyDescent="0.35">
      <c r="B194" s="8">
        <v>43720</v>
      </c>
      <c r="C194" s="5">
        <v>199.768</v>
      </c>
      <c r="D194" s="5">
        <v>194.80199999999999</v>
      </c>
      <c r="E194" s="5">
        <v>189.10300000000001</v>
      </c>
      <c r="F194" s="5">
        <v>72.942999999999998</v>
      </c>
      <c r="G194" s="5">
        <v>149.624</v>
      </c>
      <c r="I194" s="5">
        <v>72.942999999999998</v>
      </c>
      <c r="J194" s="5">
        <v>72.942999999999998</v>
      </c>
      <c r="K194" s="5">
        <v>392.01600000000002</v>
      </c>
    </row>
    <row r="195" spans="2:11" x14ac:dyDescent="0.35">
      <c r="B195" s="8">
        <v>43719</v>
      </c>
      <c r="C195" s="5">
        <v>219.31</v>
      </c>
      <c r="D195" s="5">
        <v>214.227</v>
      </c>
      <c r="E195" s="5">
        <v>207.08699999999999</v>
      </c>
      <c r="F195" s="5">
        <v>90.122</v>
      </c>
      <c r="G195" s="5">
        <v>164.78100000000001</v>
      </c>
      <c r="I195" s="5">
        <v>90.122</v>
      </c>
      <c r="J195" s="5">
        <v>90.122</v>
      </c>
      <c r="K195" s="5">
        <v>405.66</v>
      </c>
    </row>
    <row r="196" spans="2:11" x14ac:dyDescent="0.35">
      <c r="B196" s="8">
        <v>43718</v>
      </c>
      <c r="C196" s="5">
        <v>218.20400000000001</v>
      </c>
      <c r="D196" s="5">
        <v>213.87799999999999</v>
      </c>
      <c r="E196" s="5">
        <v>206.2</v>
      </c>
      <c r="F196" s="5">
        <v>84.623999999999995</v>
      </c>
      <c r="G196" s="5">
        <v>161.59</v>
      </c>
      <c r="I196" s="5">
        <v>84.623999999999995</v>
      </c>
      <c r="J196" s="5">
        <v>84.623999999999995</v>
      </c>
      <c r="K196" s="5">
        <v>404.46</v>
      </c>
    </row>
    <row r="197" spans="2:11" x14ac:dyDescent="0.35">
      <c r="B197" s="8">
        <v>43717</v>
      </c>
      <c r="C197" s="5">
        <v>216.542</v>
      </c>
      <c r="D197" s="5">
        <v>212.33500000000001</v>
      </c>
      <c r="E197" s="5">
        <v>203.03200000000001</v>
      </c>
      <c r="F197" s="5">
        <v>84.069000000000003</v>
      </c>
      <c r="G197" s="5">
        <v>164.19300000000001</v>
      </c>
      <c r="I197" s="5">
        <v>84.069000000000003</v>
      </c>
      <c r="J197" s="5">
        <v>84.069000000000003</v>
      </c>
      <c r="K197" s="5">
        <v>405.58499999999998</v>
      </c>
    </row>
    <row r="198" spans="2:11" x14ac:dyDescent="0.35">
      <c r="B198" s="8">
        <v>43714</v>
      </c>
      <c r="C198" s="5">
        <v>216.50200000000001</v>
      </c>
      <c r="D198" s="5">
        <v>211.51</v>
      </c>
      <c r="E198" s="5">
        <v>202.863</v>
      </c>
      <c r="F198" s="5">
        <v>90.403999999999996</v>
      </c>
      <c r="G198" s="5">
        <v>167.215</v>
      </c>
      <c r="I198" s="5">
        <v>90.403999999999996</v>
      </c>
      <c r="J198" s="5">
        <v>90.403999999999996</v>
      </c>
      <c r="K198" s="5">
        <v>407.55500000000001</v>
      </c>
    </row>
    <row r="199" spans="2:11" x14ac:dyDescent="0.35">
      <c r="B199" s="8">
        <v>43713</v>
      </c>
      <c r="C199" s="5">
        <v>213.25899999999999</v>
      </c>
      <c r="D199" s="5">
        <v>208.23599999999999</v>
      </c>
      <c r="E199" s="5">
        <v>200.226</v>
      </c>
      <c r="F199" s="5">
        <v>89.515000000000001</v>
      </c>
      <c r="G199" s="5">
        <v>161.37799999999999</v>
      </c>
      <c r="I199" s="5">
        <v>89.515000000000001</v>
      </c>
      <c r="J199" s="5">
        <v>89.515000000000001</v>
      </c>
      <c r="K199" s="5">
        <v>403.02699999999999</v>
      </c>
    </row>
    <row r="200" spans="2:11" x14ac:dyDescent="0.35">
      <c r="B200" s="8">
        <v>43712</v>
      </c>
      <c r="C200" s="5">
        <v>220.15199999999999</v>
      </c>
      <c r="D200" s="5">
        <v>215.321</v>
      </c>
      <c r="E200" s="5">
        <v>208.52799999999999</v>
      </c>
      <c r="F200" s="5">
        <v>93.453999999999994</v>
      </c>
      <c r="G200" s="5">
        <v>170.292</v>
      </c>
      <c r="I200" s="5">
        <v>93.453999999999994</v>
      </c>
      <c r="J200" s="5">
        <v>93.453999999999994</v>
      </c>
      <c r="K200" s="5">
        <v>415.97199999999998</v>
      </c>
    </row>
    <row r="201" spans="2:11" x14ac:dyDescent="0.35">
      <c r="B201" s="8">
        <v>43711</v>
      </c>
      <c r="C201" s="5">
        <v>223.49</v>
      </c>
      <c r="D201" s="5">
        <v>217.58500000000001</v>
      </c>
      <c r="E201" s="5">
        <v>212.79400000000001</v>
      </c>
      <c r="F201" s="5">
        <v>94.167000000000002</v>
      </c>
      <c r="G201" s="5">
        <v>172.32900000000001</v>
      </c>
      <c r="I201" s="5">
        <v>94.167000000000002</v>
      </c>
      <c r="J201" s="5">
        <v>94.167000000000002</v>
      </c>
      <c r="K201" s="5">
        <v>421.78100000000001</v>
      </c>
    </row>
    <row r="202" spans="2:11" x14ac:dyDescent="0.35">
      <c r="B202" s="8">
        <v>43710</v>
      </c>
      <c r="C202" s="5">
        <v>217.411</v>
      </c>
      <c r="D202" s="5">
        <v>213.47499999999999</v>
      </c>
      <c r="E202" s="5">
        <v>208.381</v>
      </c>
      <c r="F202" s="5">
        <v>88.638000000000005</v>
      </c>
      <c r="G202" s="5">
        <v>171.78800000000001</v>
      </c>
      <c r="I202" s="5">
        <v>88.638000000000005</v>
      </c>
      <c r="J202" s="5">
        <v>88.638000000000005</v>
      </c>
      <c r="K202" s="5">
        <v>427.185</v>
      </c>
    </row>
    <row r="203" spans="2:11" x14ac:dyDescent="0.35">
      <c r="B203" s="8">
        <v>43707</v>
      </c>
      <c r="C203" s="5">
        <v>217.33600000000001</v>
      </c>
      <c r="D203" s="5">
        <v>212.86699999999999</v>
      </c>
      <c r="E203" s="5">
        <v>207.93799999999999</v>
      </c>
      <c r="F203" s="5">
        <v>86.144999999999996</v>
      </c>
      <c r="G203" s="5">
        <v>172.45500000000001</v>
      </c>
      <c r="I203" s="5">
        <v>86.144999999999996</v>
      </c>
      <c r="J203" s="5">
        <v>86.144999999999996</v>
      </c>
      <c r="K203" s="5">
        <v>430.947</v>
      </c>
    </row>
    <row r="204" spans="2:11" x14ac:dyDescent="0.35">
      <c r="B204" s="8">
        <v>43706</v>
      </c>
      <c r="C204" s="5">
        <v>217.739</v>
      </c>
      <c r="D204" s="5">
        <v>213.44300000000001</v>
      </c>
      <c r="E204" s="5">
        <v>207.506</v>
      </c>
      <c r="F204" s="5">
        <v>90.522999999999996</v>
      </c>
      <c r="G204" s="5">
        <v>173.8</v>
      </c>
      <c r="I204" s="5">
        <v>90.522999999999996</v>
      </c>
      <c r="J204" s="5">
        <v>90.522999999999996</v>
      </c>
      <c r="K204" s="5">
        <v>434.90100000000001</v>
      </c>
    </row>
    <row r="205" spans="2:11" x14ac:dyDescent="0.35">
      <c r="B205" s="8">
        <v>43705</v>
      </c>
      <c r="C205" s="5">
        <v>220.786</v>
      </c>
      <c r="D205" s="5">
        <v>214.45500000000001</v>
      </c>
      <c r="E205" s="5">
        <v>207.1</v>
      </c>
      <c r="F205" s="5">
        <v>89.245000000000005</v>
      </c>
      <c r="G205" s="5">
        <v>178.239</v>
      </c>
      <c r="I205" s="5">
        <v>89.245000000000005</v>
      </c>
      <c r="J205" s="5">
        <v>89.245000000000005</v>
      </c>
      <c r="K205" s="5">
        <v>442.92599999999999</v>
      </c>
    </row>
    <row r="206" spans="2:11" x14ac:dyDescent="0.35">
      <c r="B206" s="8">
        <v>43704</v>
      </c>
      <c r="C206" s="5">
        <v>219.40600000000001</v>
      </c>
      <c r="D206" s="5">
        <v>213.65600000000001</v>
      </c>
      <c r="E206" s="5">
        <v>206.779</v>
      </c>
      <c r="F206" s="5">
        <v>85.084000000000003</v>
      </c>
      <c r="G206" s="5">
        <v>191.666</v>
      </c>
      <c r="I206" s="5">
        <v>85.084000000000003</v>
      </c>
      <c r="J206" s="5">
        <v>85.084000000000003</v>
      </c>
      <c r="K206" s="5">
        <v>441.71100000000001</v>
      </c>
    </row>
    <row r="207" spans="2:11" x14ac:dyDescent="0.35">
      <c r="B207" s="8">
        <v>43700</v>
      </c>
      <c r="C207" s="5">
        <v>217.773</v>
      </c>
      <c r="D207" s="5">
        <v>209.006</v>
      </c>
      <c r="E207" s="5">
        <v>203.98099999999999</v>
      </c>
      <c r="F207" s="5">
        <v>79.718999999999994</v>
      </c>
      <c r="G207" s="5">
        <v>188.386</v>
      </c>
      <c r="I207" s="5">
        <v>79.718999999999994</v>
      </c>
      <c r="J207" s="5">
        <v>79.718999999999994</v>
      </c>
      <c r="K207" s="5">
        <v>439.45800000000003</v>
      </c>
    </row>
    <row r="208" spans="2:11" x14ac:dyDescent="0.35">
      <c r="B208" s="8">
        <v>43699</v>
      </c>
      <c r="C208" s="5">
        <v>218.24799999999999</v>
      </c>
      <c r="D208" s="5">
        <v>210.952</v>
      </c>
      <c r="E208" s="5">
        <v>205.072</v>
      </c>
      <c r="F208" s="5">
        <v>82.923000000000002</v>
      </c>
      <c r="G208" s="5">
        <v>188.22499999999999</v>
      </c>
      <c r="I208" s="5">
        <v>82.923000000000002</v>
      </c>
      <c r="J208" s="5">
        <v>82.923000000000002</v>
      </c>
      <c r="K208" s="5">
        <v>447.91399999999999</v>
      </c>
    </row>
    <row r="209" spans="2:11" x14ac:dyDescent="0.35">
      <c r="B209" s="8">
        <v>43698</v>
      </c>
      <c r="C209" s="5">
        <v>218.52099999999999</v>
      </c>
      <c r="D209" s="5">
        <v>210.28299999999999</v>
      </c>
      <c r="E209" s="5">
        <v>203.95599999999999</v>
      </c>
      <c r="F209" s="5">
        <v>85.951999999999998</v>
      </c>
      <c r="G209" s="5">
        <v>187.03800000000001</v>
      </c>
      <c r="I209" s="5">
        <v>85.951999999999998</v>
      </c>
      <c r="J209" s="5">
        <v>85.951999999999998</v>
      </c>
      <c r="K209" s="5">
        <v>447.774</v>
      </c>
    </row>
    <row r="210" spans="2:11" x14ac:dyDescent="0.35">
      <c r="B210" s="8">
        <v>43697</v>
      </c>
      <c r="C210" s="5">
        <v>226.108</v>
      </c>
      <c r="D210" s="5">
        <v>219.34299999999999</v>
      </c>
      <c r="E210" s="5">
        <v>209.315</v>
      </c>
      <c r="F210" s="5">
        <v>91.741</v>
      </c>
      <c r="G210" s="5">
        <v>192.8</v>
      </c>
      <c r="I210" s="5">
        <v>91.741</v>
      </c>
      <c r="J210" s="5">
        <v>91.741</v>
      </c>
      <c r="K210" s="5">
        <v>457.72500000000002</v>
      </c>
    </row>
    <row r="211" spans="2:11" x14ac:dyDescent="0.35">
      <c r="B211" s="8">
        <v>43696</v>
      </c>
      <c r="C211" s="5">
        <v>236.328</v>
      </c>
      <c r="D211" s="5">
        <v>228.52799999999999</v>
      </c>
      <c r="E211" s="5">
        <v>218.09899999999999</v>
      </c>
      <c r="F211" s="5">
        <v>99.138000000000005</v>
      </c>
      <c r="G211" s="5">
        <v>200.92400000000001</v>
      </c>
      <c r="I211" s="5">
        <v>99.138000000000005</v>
      </c>
      <c r="J211" s="5">
        <v>99.138000000000005</v>
      </c>
      <c r="K211" s="5">
        <v>473.28300000000002</v>
      </c>
    </row>
    <row r="212" spans="2:11" x14ac:dyDescent="0.35">
      <c r="B212" s="8">
        <v>43693</v>
      </c>
      <c r="C212" s="5">
        <v>239.59100000000001</v>
      </c>
      <c r="D212" s="5">
        <v>231.52600000000001</v>
      </c>
      <c r="E212" s="5">
        <v>220.16200000000001</v>
      </c>
      <c r="F212" s="5">
        <v>100.639</v>
      </c>
      <c r="G212" s="5">
        <v>199.94300000000001</v>
      </c>
      <c r="I212" s="5">
        <v>100.639</v>
      </c>
      <c r="J212" s="5">
        <v>100.639</v>
      </c>
      <c r="K212" s="5">
        <v>474.93099999999998</v>
      </c>
    </row>
    <row r="213" spans="2:11" x14ac:dyDescent="0.35">
      <c r="B213" s="8">
        <v>43692</v>
      </c>
      <c r="C213" s="5">
        <v>249.65899999999999</v>
      </c>
      <c r="D213" s="5">
        <v>244.393</v>
      </c>
      <c r="E213" s="5">
        <v>231.39400000000001</v>
      </c>
      <c r="F213" s="5">
        <v>107.18899999999999</v>
      </c>
      <c r="G213" s="5">
        <v>208.21600000000001</v>
      </c>
      <c r="I213" s="5">
        <v>107.18899999999999</v>
      </c>
      <c r="J213" s="5">
        <v>107.18899999999999</v>
      </c>
      <c r="K213" s="5">
        <v>483.81099999999998</v>
      </c>
    </row>
    <row r="214" spans="2:11" x14ac:dyDescent="0.35">
      <c r="B214" s="8">
        <v>43691</v>
      </c>
      <c r="C214" s="5">
        <v>254.12200000000001</v>
      </c>
      <c r="D214" s="5">
        <v>251.33699999999999</v>
      </c>
      <c r="E214" s="5">
        <v>235.09800000000001</v>
      </c>
      <c r="F214" s="5">
        <v>108.48</v>
      </c>
      <c r="G214" s="5">
        <v>207.828</v>
      </c>
      <c r="I214" s="5">
        <v>108.48</v>
      </c>
      <c r="J214" s="5">
        <v>108.48</v>
      </c>
      <c r="K214" s="5">
        <v>490.13400000000001</v>
      </c>
    </row>
    <row r="215" spans="2:11" x14ac:dyDescent="0.35">
      <c r="B215" s="8">
        <v>43690</v>
      </c>
      <c r="C215" s="5">
        <v>242.36500000000001</v>
      </c>
      <c r="D215" s="5">
        <v>237.15799999999999</v>
      </c>
      <c r="E215" s="5">
        <v>223.61799999999999</v>
      </c>
      <c r="F215" s="5">
        <v>103.72199999999999</v>
      </c>
      <c r="G215" s="5">
        <v>195.49799999999999</v>
      </c>
      <c r="I215" s="5">
        <v>103.72199999999999</v>
      </c>
      <c r="J215" s="5">
        <v>103.72199999999999</v>
      </c>
      <c r="K215" s="5">
        <v>478.91899999999998</v>
      </c>
    </row>
    <row r="216" spans="2:11" x14ac:dyDescent="0.35">
      <c r="B216" s="8">
        <v>43689</v>
      </c>
      <c r="C216" s="5">
        <v>237.036</v>
      </c>
      <c r="D216" s="5">
        <v>230.649</v>
      </c>
      <c r="E216" s="5">
        <v>217.37</v>
      </c>
      <c r="F216" s="5">
        <v>99.534999999999997</v>
      </c>
      <c r="G216" s="5">
        <v>189.82400000000001</v>
      </c>
      <c r="I216" s="5">
        <v>99.534999999999997</v>
      </c>
      <c r="J216" s="5">
        <v>99.534999999999997</v>
      </c>
      <c r="K216" s="5">
        <v>474.48899999999998</v>
      </c>
    </row>
    <row r="217" spans="2:11" x14ac:dyDescent="0.35">
      <c r="B217" s="8">
        <v>43686</v>
      </c>
      <c r="C217" s="5">
        <v>233.22200000000001</v>
      </c>
      <c r="D217" s="5">
        <v>224.29400000000001</v>
      </c>
      <c r="E217" s="5">
        <v>214.505</v>
      </c>
      <c r="F217" s="5">
        <v>98.198999999999998</v>
      </c>
      <c r="G217" s="5">
        <v>187.642</v>
      </c>
      <c r="I217" s="5">
        <v>98.198999999999998</v>
      </c>
      <c r="J217" s="5">
        <v>98.198999999999998</v>
      </c>
      <c r="K217" s="5">
        <v>474.39299999999997</v>
      </c>
    </row>
    <row r="218" spans="2:11" x14ac:dyDescent="0.35">
      <c r="B218" s="8">
        <v>43685</v>
      </c>
      <c r="C218" s="5">
        <v>234.983</v>
      </c>
      <c r="D218" s="5">
        <v>223.06700000000001</v>
      </c>
      <c r="E218" s="5">
        <v>216.65199999999999</v>
      </c>
      <c r="F218" s="5">
        <v>98.316999999999993</v>
      </c>
      <c r="G218" s="5">
        <v>187.023</v>
      </c>
      <c r="I218" s="5">
        <v>98.316999999999993</v>
      </c>
      <c r="J218" s="5">
        <v>98.316999999999993</v>
      </c>
      <c r="K218" s="5">
        <v>476.94</v>
      </c>
    </row>
    <row r="219" spans="2:11" x14ac:dyDescent="0.35">
      <c r="B219" s="8">
        <v>43684</v>
      </c>
      <c r="C219" s="5">
        <v>237.59100000000001</v>
      </c>
      <c r="D219" s="5">
        <v>222.84200000000001</v>
      </c>
      <c r="E219" s="5">
        <v>216.52600000000001</v>
      </c>
      <c r="F219" s="5">
        <v>98.489000000000004</v>
      </c>
      <c r="G219" s="5">
        <v>188.559</v>
      </c>
      <c r="I219" s="5">
        <v>98.489000000000004</v>
      </c>
      <c r="J219" s="5">
        <v>98.489000000000004</v>
      </c>
      <c r="K219" s="5">
        <v>481.25099999999998</v>
      </c>
    </row>
    <row r="220" spans="2:11" x14ac:dyDescent="0.35">
      <c r="B220" s="8">
        <v>43683</v>
      </c>
      <c r="C220" s="5">
        <v>243.251</v>
      </c>
      <c r="D220" s="5">
        <v>226.374</v>
      </c>
      <c r="E220" s="5">
        <v>219.23699999999999</v>
      </c>
      <c r="F220" s="5">
        <v>101.015</v>
      </c>
      <c r="G220" s="5">
        <v>191.50399999999999</v>
      </c>
      <c r="I220" s="5">
        <v>101.015</v>
      </c>
      <c r="J220" s="5">
        <v>101.015</v>
      </c>
      <c r="K220" s="5">
        <v>487.29899999999998</v>
      </c>
    </row>
    <row r="221" spans="2:11" x14ac:dyDescent="0.35">
      <c r="B221" s="8">
        <v>43682</v>
      </c>
      <c r="C221" s="5">
        <v>240.39</v>
      </c>
      <c r="D221" s="5">
        <v>221.74</v>
      </c>
      <c r="E221" s="5">
        <v>218.023</v>
      </c>
      <c r="F221" s="5">
        <v>101.053</v>
      </c>
      <c r="G221" s="5">
        <v>188.05699999999999</v>
      </c>
      <c r="I221" s="5">
        <v>101.053</v>
      </c>
      <c r="J221" s="5">
        <v>101.053</v>
      </c>
      <c r="K221" s="5">
        <v>486.93900000000002</v>
      </c>
    </row>
    <row r="222" spans="2:11" x14ac:dyDescent="0.35">
      <c r="B222" s="8">
        <v>43679</v>
      </c>
      <c r="C222" s="5">
        <v>244.63399999999999</v>
      </c>
      <c r="D222" s="5">
        <v>227.37700000000001</v>
      </c>
      <c r="E222" s="5">
        <v>220.262</v>
      </c>
      <c r="F222" s="5">
        <v>102.432</v>
      </c>
      <c r="G222" s="5">
        <v>190.018</v>
      </c>
      <c r="I222" s="5">
        <v>102.432</v>
      </c>
      <c r="J222" s="5">
        <v>102.432</v>
      </c>
      <c r="K222" s="5">
        <v>486.16</v>
      </c>
    </row>
    <row r="223" spans="2:11" x14ac:dyDescent="0.35">
      <c r="B223" s="8">
        <v>43678</v>
      </c>
      <c r="C223" s="5">
        <v>237.88399999999999</v>
      </c>
      <c r="D223" s="5">
        <v>215.751</v>
      </c>
      <c r="E223" s="5">
        <v>213.56700000000001</v>
      </c>
      <c r="F223" s="5">
        <v>98.49</v>
      </c>
      <c r="G223" s="5">
        <v>181.27500000000001</v>
      </c>
      <c r="I223" s="5">
        <v>98.49</v>
      </c>
      <c r="J223" s="5">
        <v>98.49</v>
      </c>
      <c r="K223" s="5">
        <v>476.79399999999998</v>
      </c>
    </row>
    <row r="224" spans="2:11" x14ac:dyDescent="0.35">
      <c r="B224" s="8">
        <v>43677</v>
      </c>
      <c r="C224" s="5">
        <v>224.43199999999999</v>
      </c>
      <c r="D224" s="5">
        <v>202.34700000000001</v>
      </c>
      <c r="E224" s="5">
        <v>200.60499999999999</v>
      </c>
      <c r="F224" s="5">
        <v>89.206999999999994</v>
      </c>
      <c r="G224" s="5">
        <v>179.185</v>
      </c>
      <c r="I224" s="5">
        <v>89.206999999999994</v>
      </c>
      <c r="J224" s="5">
        <v>89.206999999999994</v>
      </c>
      <c r="K224" s="5">
        <v>470.04300000000001</v>
      </c>
    </row>
    <row r="225" spans="2:11" x14ac:dyDescent="0.35">
      <c r="B225" s="8">
        <v>43676</v>
      </c>
      <c r="C225" s="5">
        <v>221.21299999999999</v>
      </c>
      <c r="D225" s="5">
        <v>200.33099999999999</v>
      </c>
      <c r="E225" s="5">
        <v>195.58</v>
      </c>
      <c r="F225" s="5">
        <v>89.372</v>
      </c>
      <c r="G225" s="5">
        <v>173.29599999999999</v>
      </c>
      <c r="I225" s="5">
        <v>89.372</v>
      </c>
      <c r="J225" s="5">
        <v>89.372</v>
      </c>
      <c r="K225" s="5">
        <v>468.55200000000002</v>
      </c>
    </row>
    <row r="226" spans="2:11" x14ac:dyDescent="0.35">
      <c r="B226" s="8">
        <v>43675</v>
      </c>
      <c r="C226" s="5">
        <v>218.85499999999999</v>
      </c>
      <c r="D226" s="5">
        <v>198.87799999999999</v>
      </c>
      <c r="E226" s="5">
        <v>193.012</v>
      </c>
      <c r="F226" s="5">
        <v>87.216999999999999</v>
      </c>
      <c r="G226" s="5">
        <v>170.04599999999999</v>
      </c>
      <c r="I226" s="5">
        <v>87.216999999999999</v>
      </c>
      <c r="J226" s="5">
        <v>87.216999999999999</v>
      </c>
      <c r="K226" s="5">
        <v>466.95800000000003</v>
      </c>
    </row>
    <row r="227" spans="2:11" x14ac:dyDescent="0.35">
      <c r="B227" s="8">
        <v>43672</v>
      </c>
      <c r="C227" s="5">
        <v>211.67400000000001</v>
      </c>
      <c r="D227" s="5">
        <v>189.55</v>
      </c>
      <c r="E227" s="5">
        <v>183.47900000000001</v>
      </c>
      <c r="F227" s="5">
        <v>85.114999999999995</v>
      </c>
      <c r="G227" s="5">
        <v>167.27</v>
      </c>
      <c r="I227" s="5">
        <v>85.114999999999995</v>
      </c>
      <c r="J227" s="5">
        <v>85.114999999999995</v>
      </c>
      <c r="K227" s="5">
        <v>461.52800000000002</v>
      </c>
    </row>
    <row r="228" spans="2:11" x14ac:dyDescent="0.35">
      <c r="B228" s="8">
        <v>43671</v>
      </c>
      <c r="C228" s="5">
        <v>208.279</v>
      </c>
      <c r="D228" s="5">
        <v>183.434</v>
      </c>
      <c r="E228" s="5">
        <v>179.357</v>
      </c>
      <c r="F228" s="5">
        <v>86.227999999999994</v>
      </c>
      <c r="G228" s="5">
        <v>167.12299999999999</v>
      </c>
      <c r="I228" s="5">
        <v>86.227999999999994</v>
      </c>
      <c r="J228" s="5">
        <v>86.227999999999994</v>
      </c>
      <c r="K228" s="5">
        <v>462.21600000000001</v>
      </c>
    </row>
    <row r="229" spans="2:11" x14ac:dyDescent="0.35">
      <c r="B229" s="8">
        <v>43670</v>
      </c>
      <c r="C229" s="5">
        <v>206.93899999999999</v>
      </c>
      <c r="D229" s="5">
        <v>182.05</v>
      </c>
      <c r="E229" s="5">
        <v>176.815</v>
      </c>
      <c r="F229" s="5">
        <v>86.192999999999998</v>
      </c>
      <c r="G229" s="5">
        <v>166.25299999999999</v>
      </c>
      <c r="I229" s="5">
        <v>86.192999999999998</v>
      </c>
      <c r="J229" s="5">
        <v>86.192999999999998</v>
      </c>
      <c r="K229" s="5">
        <v>458.447</v>
      </c>
    </row>
    <row r="230" spans="2:11" x14ac:dyDescent="0.35">
      <c r="B230" s="8">
        <v>43669</v>
      </c>
      <c r="C230" s="5">
        <v>213.40100000000001</v>
      </c>
      <c r="D230" s="5">
        <v>196.083</v>
      </c>
      <c r="E230" s="5">
        <v>184.875</v>
      </c>
      <c r="F230" s="5">
        <v>92.12</v>
      </c>
      <c r="G230" s="5">
        <v>169.11099999999999</v>
      </c>
      <c r="I230" s="5">
        <v>92.12</v>
      </c>
      <c r="J230" s="5">
        <v>92.12</v>
      </c>
      <c r="K230" s="5">
        <v>457.81700000000001</v>
      </c>
    </row>
    <row r="231" spans="2:11" x14ac:dyDescent="0.35">
      <c r="B231" s="8">
        <v>43668</v>
      </c>
      <c r="C231" s="5">
        <v>212.642</v>
      </c>
      <c r="D231" s="5">
        <v>199.22800000000001</v>
      </c>
      <c r="E231" s="5">
        <v>185.857</v>
      </c>
      <c r="F231" s="5">
        <v>93.638999999999996</v>
      </c>
      <c r="G231" s="5">
        <v>168.00200000000001</v>
      </c>
      <c r="I231" s="5">
        <v>93.638999999999996</v>
      </c>
      <c r="J231" s="5">
        <v>93.638999999999996</v>
      </c>
      <c r="K231" s="5">
        <v>460.83800000000002</v>
      </c>
    </row>
    <row r="232" spans="2:11" x14ac:dyDescent="0.35">
      <c r="B232" s="8">
        <v>43665</v>
      </c>
      <c r="C232" s="5">
        <v>213.10900000000001</v>
      </c>
      <c r="D232" s="5">
        <v>203.80199999999999</v>
      </c>
      <c r="E232" s="5">
        <v>186.916</v>
      </c>
      <c r="F232" s="5">
        <v>94.025999999999996</v>
      </c>
      <c r="G232" s="5">
        <v>171.494</v>
      </c>
      <c r="I232" s="5">
        <v>94.025999999999996</v>
      </c>
      <c r="J232" s="5">
        <v>94.025999999999996</v>
      </c>
      <c r="K232" s="5">
        <v>464.43299999999999</v>
      </c>
    </row>
    <row r="233" spans="2:11" x14ac:dyDescent="0.35">
      <c r="B233" s="8">
        <v>43664</v>
      </c>
      <c r="C233" s="5">
        <v>213.39500000000001</v>
      </c>
      <c r="D233" s="5">
        <v>201.70599999999999</v>
      </c>
      <c r="E233" s="5">
        <v>184.02699999999999</v>
      </c>
      <c r="F233" s="5">
        <v>93.116</v>
      </c>
      <c r="G233" s="5">
        <v>170.93899999999999</v>
      </c>
      <c r="I233" s="5">
        <v>93.116</v>
      </c>
      <c r="J233" s="5">
        <v>93.116</v>
      </c>
      <c r="K233" s="5">
        <v>460.625</v>
      </c>
    </row>
    <row r="234" spans="2:11" x14ac:dyDescent="0.35">
      <c r="B234" s="8">
        <v>43663</v>
      </c>
      <c r="C234" s="5">
        <v>213.59700000000001</v>
      </c>
      <c r="D234" s="5">
        <v>203.58</v>
      </c>
      <c r="E234" s="5">
        <v>184.37799999999999</v>
      </c>
      <c r="F234" s="5">
        <v>93.733000000000004</v>
      </c>
      <c r="G234" s="5">
        <v>172.36699999999999</v>
      </c>
      <c r="I234" s="5">
        <v>93.733000000000004</v>
      </c>
      <c r="J234" s="5">
        <v>93.733000000000004</v>
      </c>
      <c r="K234" s="5">
        <v>458.28399999999999</v>
      </c>
    </row>
    <row r="235" spans="2:11" x14ac:dyDescent="0.35">
      <c r="B235" s="8">
        <v>43662</v>
      </c>
      <c r="C235" s="5">
        <v>206.51599999999999</v>
      </c>
      <c r="D235" s="5">
        <v>196.255</v>
      </c>
      <c r="E235" s="5">
        <v>177.92099999999999</v>
      </c>
      <c r="F235" s="5">
        <v>91.025999999999996</v>
      </c>
      <c r="G235" s="5">
        <v>167.26400000000001</v>
      </c>
      <c r="I235" s="5">
        <v>91.025999999999996</v>
      </c>
      <c r="J235" s="5">
        <v>91.025999999999996</v>
      </c>
      <c r="K235" s="5">
        <v>446.214</v>
      </c>
    </row>
    <row r="236" spans="2:11" x14ac:dyDescent="0.35">
      <c r="B236" s="8">
        <v>43661</v>
      </c>
      <c r="C236" s="5">
        <v>199.84899999999999</v>
      </c>
      <c r="D236" s="5">
        <v>192.52600000000001</v>
      </c>
      <c r="E236" s="5">
        <v>173.40700000000001</v>
      </c>
      <c r="F236" s="5">
        <v>89.293999999999997</v>
      </c>
      <c r="G236" s="5">
        <v>162.994</v>
      </c>
      <c r="I236" s="5">
        <v>89.293999999999997</v>
      </c>
      <c r="J236" s="5">
        <v>89.293999999999997</v>
      </c>
      <c r="K236" s="5">
        <v>437.68900000000002</v>
      </c>
    </row>
    <row r="237" spans="2:11" x14ac:dyDescent="0.35">
      <c r="B237" s="8">
        <v>43658</v>
      </c>
      <c r="C237" s="5">
        <v>199.15700000000001</v>
      </c>
      <c r="D237" s="5">
        <v>192.24</v>
      </c>
      <c r="E237" s="5">
        <v>172.48</v>
      </c>
      <c r="F237" s="5">
        <v>90.730999999999995</v>
      </c>
      <c r="G237" s="5">
        <v>160.14500000000001</v>
      </c>
      <c r="I237" s="5">
        <v>90.730999999999995</v>
      </c>
      <c r="J237" s="5">
        <v>90.730999999999995</v>
      </c>
      <c r="K237" s="5">
        <v>432.041</v>
      </c>
    </row>
    <row r="238" spans="2:11" x14ac:dyDescent="0.35">
      <c r="B238" s="8">
        <v>43657</v>
      </c>
      <c r="C238" s="5">
        <v>197.61600000000001</v>
      </c>
      <c r="D238" s="5">
        <v>191.321</v>
      </c>
      <c r="E238" s="5">
        <v>170.53800000000001</v>
      </c>
      <c r="F238" s="5">
        <v>90.72</v>
      </c>
      <c r="G238" s="5">
        <v>156.48699999999999</v>
      </c>
      <c r="I238" s="5">
        <v>90.72</v>
      </c>
      <c r="J238" s="5">
        <v>90.72</v>
      </c>
      <c r="K238" s="5">
        <v>428.98599999999999</v>
      </c>
    </row>
    <row r="239" spans="2:11" x14ac:dyDescent="0.35">
      <c r="B239" s="8">
        <v>43656</v>
      </c>
      <c r="C239" s="5">
        <v>198.245</v>
      </c>
      <c r="D239" s="5">
        <v>191.50700000000001</v>
      </c>
      <c r="E239" s="5">
        <v>170.89</v>
      </c>
      <c r="F239" s="5">
        <v>93.649000000000001</v>
      </c>
      <c r="G239" s="5">
        <v>156.75700000000001</v>
      </c>
      <c r="I239" s="5">
        <v>93.649000000000001</v>
      </c>
      <c r="J239" s="5">
        <v>93.649000000000001</v>
      </c>
      <c r="K239" s="5">
        <v>425.62200000000001</v>
      </c>
    </row>
    <row r="240" spans="2:11" x14ac:dyDescent="0.35">
      <c r="B240" s="8">
        <v>43655</v>
      </c>
      <c r="C240" s="5">
        <v>207.578</v>
      </c>
      <c r="D240" s="5">
        <v>204.364</v>
      </c>
      <c r="E240" s="5">
        <v>179.214</v>
      </c>
      <c r="F240" s="5">
        <v>97.725999999999999</v>
      </c>
      <c r="G240" s="5">
        <v>163.071</v>
      </c>
      <c r="I240" s="5">
        <v>97.725999999999999</v>
      </c>
      <c r="J240" s="5">
        <v>97.725999999999999</v>
      </c>
      <c r="K240" s="5">
        <v>431.43799999999999</v>
      </c>
    </row>
    <row r="241" spans="2:11" x14ac:dyDescent="0.35">
      <c r="B241" s="8">
        <v>43654</v>
      </c>
      <c r="C241" s="5">
        <v>209.649</v>
      </c>
      <c r="D241" s="5">
        <v>207.952</v>
      </c>
      <c r="E241" s="5">
        <v>180.922</v>
      </c>
      <c r="F241" s="5">
        <v>97.054000000000002</v>
      </c>
      <c r="G241" s="5">
        <v>167.024</v>
      </c>
      <c r="I241" s="5">
        <v>97.054000000000002</v>
      </c>
      <c r="J241" s="5">
        <v>97.054000000000002</v>
      </c>
      <c r="K241" s="5">
        <v>438.05200000000002</v>
      </c>
    </row>
    <row r="242" spans="2:11" x14ac:dyDescent="0.35">
      <c r="B242" s="8">
        <v>43651</v>
      </c>
      <c r="C242" s="5">
        <v>197.29400000000001</v>
      </c>
      <c r="D242" s="5">
        <v>194.572</v>
      </c>
      <c r="E242" s="5">
        <v>173.48</v>
      </c>
      <c r="F242" s="5">
        <v>91.05</v>
      </c>
      <c r="G242" s="5">
        <v>168.71199999999999</v>
      </c>
      <c r="I242" s="5">
        <v>91.05</v>
      </c>
      <c r="J242" s="5">
        <v>91.05</v>
      </c>
      <c r="K242" s="5">
        <v>435.97800000000001</v>
      </c>
    </row>
    <row r="243" spans="2:11" x14ac:dyDescent="0.35">
      <c r="B243" s="8">
        <v>43650</v>
      </c>
      <c r="C243" s="5">
        <v>194.21600000000001</v>
      </c>
      <c r="D243" s="5">
        <v>191.03200000000001</v>
      </c>
      <c r="E243" s="5">
        <v>168.91</v>
      </c>
      <c r="F243" s="5">
        <v>83.855000000000004</v>
      </c>
      <c r="G243" s="5">
        <v>165.95</v>
      </c>
      <c r="I243" s="5">
        <v>83.855000000000004</v>
      </c>
      <c r="J243" s="5">
        <v>83.855000000000004</v>
      </c>
      <c r="K243" s="5">
        <v>428.38200000000001</v>
      </c>
    </row>
    <row r="244" spans="2:11" x14ac:dyDescent="0.35">
      <c r="B244" s="8">
        <v>43649</v>
      </c>
      <c r="C244" s="5">
        <v>194.78200000000001</v>
      </c>
      <c r="D244" s="5">
        <v>190.78</v>
      </c>
      <c r="E244" s="5">
        <v>170.04400000000001</v>
      </c>
      <c r="F244" s="5">
        <v>83.343999999999994</v>
      </c>
      <c r="G244" s="5">
        <v>173.012</v>
      </c>
      <c r="I244" s="5">
        <v>83.343999999999994</v>
      </c>
      <c r="J244" s="5">
        <v>83.343999999999994</v>
      </c>
      <c r="K244" s="5">
        <v>440.37099999999998</v>
      </c>
    </row>
    <row r="245" spans="2:11" x14ac:dyDescent="0.35">
      <c r="B245" s="8">
        <v>43648</v>
      </c>
      <c r="C245" s="5">
        <v>199.25800000000001</v>
      </c>
      <c r="D245" s="5">
        <v>194.45500000000001</v>
      </c>
      <c r="E245" s="5">
        <v>172.54900000000001</v>
      </c>
      <c r="F245" s="5">
        <v>84.988</v>
      </c>
      <c r="G245" s="5">
        <v>172.81899999999999</v>
      </c>
      <c r="I245" s="5">
        <v>84.988</v>
      </c>
      <c r="J245" s="5">
        <v>84.988</v>
      </c>
      <c r="K245" s="5">
        <v>456.25599999999997</v>
      </c>
    </row>
    <row r="246" spans="2:11" x14ac:dyDescent="0.35">
      <c r="B246" s="8">
        <v>43647</v>
      </c>
      <c r="C246" s="5">
        <v>209.39699999999999</v>
      </c>
      <c r="D246" s="5">
        <v>204.977</v>
      </c>
      <c r="E246" s="5">
        <v>177.26</v>
      </c>
      <c r="F246" s="5">
        <v>86.067999999999998</v>
      </c>
      <c r="G246" s="5">
        <v>174.97499999999999</v>
      </c>
      <c r="I246" s="5">
        <v>86.067999999999998</v>
      </c>
      <c r="J246" s="5">
        <v>86.067999999999998</v>
      </c>
      <c r="K246" s="5">
        <v>476.16899999999998</v>
      </c>
    </row>
    <row r="247" spans="2:11" x14ac:dyDescent="0.35">
      <c r="B247" s="8">
        <v>43644</v>
      </c>
      <c r="C247" s="5">
        <v>211.89699999999999</v>
      </c>
      <c r="D247" s="5">
        <v>208.32599999999999</v>
      </c>
      <c r="E247" s="5">
        <v>177.58500000000001</v>
      </c>
      <c r="F247" s="5">
        <v>84.167000000000002</v>
      </c>
      <c r="G247" s="5">
        <v>176.99700000000001</v>
      </c>
      <c r="I247" s="5">
        <v>84.167000000000002</v>
      </c>
      <c r="J247" s="5">
        <v>84.167000000000002</v>
      </c>
      <c r="K247" s="5">
        <v>482.82100000000003</v>
      </c>
    </row>
    <row r="248" spans="2:11" x14ac:dyDescent="0.35">
      <c r="B248" s="8">
        <v>43643</v>
      </c>
      <c r="C248" s="5">
        <v>223.506</v>
      </c>
      <c r="D248" s="5">
        <v>219.06299999999999</v>
      </c>
      <c r="E248" s="5">
        <v>182.18299999999999</v>
      </c>
      <c r="F248" s="5">
        <v>91.52</v>
      </c>
      <c r="G248" s="5">
        <v>184.30199999999999</v>
      </c>
      <c r="I248" s="5">
        <v>91.52</v>
      </c>
      <c r="J248" s="5">
        <v>91.52</v>
      </c>
      <c r="K248" s="5">
        <v>495.28500000000003</v>
      </c>
    </row>
    <row r="249" spans="2:11" x14ac:dyDescent="0.35">
      <c r="B249" s="8">
        <v>43642</v>
      </c>
      <c r="C249" s="5">
        <v>230.97800000000001</v>
      </c>
      <c r="D249" s="5">
        <v>225.24700000000001</v>
      </c>
      <c r="E249" s="5">
        <v>185.851</v>
      </c>
      <c r="F249" s="5">
        <v>94.697999999999993</v>
      </c>
      <c r="G249" s="5">
        <v>191.13300000000001</v>
      </c>
      <c r="I249" s="5">
        <v>94.697999999999993</v>
      </c>
      <c r="J249" s="5">
        <v>94.697999999999993</v>
      </c>
      <c r="K249" s="5">
        <v>503.02300000000002</v>
      </c>
    </row>
    <row r="250" spans="2:11" x14ac:dyDescent="0.35">
      <c r="B250" s="8">
        <v>43641</v>
      </c>
      <c r="C250" s="5">
        <v>231.85499999999999</v>
      </c>
      <c r="D250" s="5">
        <v>226.82</v>
      </c>
      <c r="E250" s="5">
        <v>185.77</v>
      </c>
      <c r="F250" s="5">
        <v>86.635999999999996</v>
      </c>
      <c r="G250" s="5">
        <v>189.49799999999999</v>
      </c>
      <c r="I250" s="5">
        <v>86.635999999999996</v>
      </c>
      <c r="J250" s="5">
        <v>86.635999999999996</v>
      </c>
      <c r="K250" s="5">
        <v>504.916</v>
      </c>
    </row>
    <row r="251" spans="2:11" x14ac:dyDescent="0.35">
      <c r="B251" s="8">
        <v>43640</v>
      </c>
      <c r="C251" s="5">
        <v>232.72499999999999</v>
      </c>
      <c r="D251" s="5">
        <v>226.91800000000001</v>
      </c>
      <c r="E251" s="5">
        <v>186.56200000000001</v>
      </c>
      <c r="F251" s="5">
        <v>88.021000000000001</v>
      </c>
      <c r="G251" s="5">
        <v>192.08699999999999</v>
      </c>
      <c r="I251" s="5">
        <v>88.021000000000001</v>
      </c>
      <c r="J251" s="5">
        <v>88.021000000000001</v>
      </c>
      <c r="K251" s="5">
        <v>500.60500000000002</v>
      </c>
    </row>
    <row r="252" spans="2:11" x14ac:dyDescent="0.35">
      <c r="B252" s="8">
        <v>43637</v>
      </c>
      <c r="C252" s="5">
        <v>230.83099999999999</v>
      </c>
      <c r="D252" s="5">
        <v>228.56100000000001</v>
      </c>
      <c r="E252" s="5">
        <v>183.59299999999999</v>
      </c>
      <c r="F252" s="5">
        <v>84.831000000000003</v>
      </c>
      <c r="G252" s="5">
        <v>189.70699999999999</v>
      </c>
      <c r="I252" s="5">
        <v>84.831000000000003</v>
      </c>
      <c r="J252" s="5">
        <v>84.831000000000003</v>
      </c>
      <c r="K252" s="5">
        <v>496.48399999999998</v>
      </c>
    </row>
    <row r="253" spans="2:11" x14ac:dyDescent="0.35">
      <c r="B253" s="8">
        <v>43636</v>
      </c>
      <c r="C253" s="5">
        <v>230.62100000000001</v>
      </c>
      <c r="D253" s="5">
        <v>228.535</v>
      </c>
      <c r="E253" s="5">
        <v>183.41399999999999</v>
      </c>
      <c r="F253" s="5">
        <v>82.012</v>
      </c>
      <c r="G253" s="5">
        <v>189.85499999999999</v>
      </c>
      <c r="I253" s="5">
        <v>82.012</v>
      </c>
      <c r="J253" s="5">
        <v>82.012</v>
      </c>
      <c r="K253" s="5">
        <v>483.13600000000002</v>
      </c>
    </row>
    <row r="254" spans="2:11" x14ac:dyDescent="0.35">
      <c r="B254" s="8">
        <v>43635</v>
      </c>
      <c r="C254" s="5">
        <v>231.57400000000001</v>
      </c>
      <c r="D254" s="5">
        <v>229.351</v>
      </c>
      <c r="E254" s="5">
        <v>183.399</v>
      </c>
      <c r="F254" s="5">
        <v>78.858000000000004</v>
      </c>
      <c r="G254" s="5">
        <v>193.13300000000001</v>
      </c>
      <c r="I254" s="5">
        <v>78.858000000000004</v>
      </c>
      <c r="J254" s="5">
        <v>78.858000000000004</v>
      </c>
      <c r="K254" s="5">
        <v>481.53100000000001</v>
      </c>
    </row>
    <row r="255" spans="2:11" x14ac:dyDescent="0.35">
      <c r="B255" s="8">
        <v>43634</v>
      </c>
      <c r="C255" s="5">
        <v>240.19200000000001</v>
      </c>
      <c r="D255" s="5">
        <v>237.17</v>
      </c>
      <c r="E255" s="5">
        <v>192.90199999999999</v>
      </c>
      <c r="F255" s="5">
        <v>86.786000000000001</v>
      </c>
      <c r="G255" s="5">
        <v>200.88200000000001</v>
      </c>
      <c r="I255" s="5">
        <v>86.786000000000001</v>
      </c>
      <c r="J255" s="5">
        <v>86.786000000000001</v>
      </c>
      <c r="K255" s="5">
        <v>478.60399999999998</v>
      </c>
    </row>
    <row r="256" spans="2:11" x14ac:dyDescent="0.35">
      <c r="B256" s="8">
        <v>43633</v>
      </c>
      <c r="C256" s="5">
        <v>255.99</v>
      </c>
      <c r="D256" s="5">
        <v>249.74</v>
      </c>
      <c r="E256" s="5">
        <v>206.28299999999999</v>
      </c>
      <c r="F256" s="5">
        <v>94.563000000000002</v>
      </c>
      <c r="G256" s="5">
        <v>207.88499999999999</v>
      </c>
      <c r="I256" s="5">
        <v>94.563000000000002</v>
      </c>
      <c r="J256" s="5">
        <v>94.563000000000002</v>
      </c>
      <c r="K256" s="5">
        <v>477.90600000000001</v>
      </c>
    </row>
    <row r="257" spans="2:11" x14ac:dyDescent="0.35">
      <c r="B257" s="8">
        <v>43630</v>
      </c>
      <c r="C257" s="5">
        <v>264.75400000000002</v>
      </c>
      <c r="D257" s="5">
        <v>258.96499999999997</v>
      </c>
      <c r="E257" s="5">
        <v>214.69</v>
      </c>
      <c r="F257" s="5">
        <v>101.102</v>
      </c>
      <c r="G257" s="5">
        <v>208.27600000000001</v>
      </c>
      <c r="I257" s="5">
        <v>101.102</v>
      </c>
      <c r="J257" s="5">
        <v>101.102</v>
      </c>
      <c r="K257" s="5">
        <v>475.12400000000002</v>
      </c>
    </row>
    <row r="258" spans="2:11" x14ac:dyDescent="0.35">
      <c r="B258" s="8">
        <v>43629</v>
      </c>
      <c r="C258" s="5">
        <v>267.27699999999999</v>
      </c>
      <c r="D258" s="5">
        <v>258.91300000000001</v>
      </c>
      <c r="E258" s="5">
        <v>217.13499999999999</v>
      </c>
      <c r="F258" s="5">
        <v>102.80800000000001</v>
      </c>
      <c r="G258" s="5">
        <v>210.70699999999999</v>
      </c>
      <c r="I258" s="5">
        <v>102.80800000000001</v>
      </c>
      <c r="J258" s="5">
        <v>102.80800000000001</v>
      </c>
      <c r="K258" s="5">
        <v>473.10899999999998</v>
      </c>
    </row>
    <row r="259" spans="2:11" x14ac:dyDescent="0.35">
      <c r="B259" s="8">
        <v>43628</v>
      </c>
      <c r="C259" s="5">
        <v>269.77300000000002</v>
      </c>
      <c r="D259" s="5">
        <v>258.89999999999998</v>
      </c>
      <c r="E259" s="5">
        <v>219.535</v>
      </c>
      <c r="F259" s="5">
        <v>104.11799999999999</v>
      </c>
      <c r="G259" s="5">
        <v>209.87100000000001</v>
      </c>
      <c r="I259" s="5">
        <v>104.11799999999999</v>
      </c>
      <c r="J259" s="5">
        <v>104.11799999999999</v>
      </c>
      <c r="K259" s="5">
        <v>469.99099999999999</v>
      </c>
    </row>
    <row r="260" spans="2:11" x14ac:dyDescent="0.35">
      <c r="B260" s="8">
        <v>43627</v>
      </c>
      <c r="C260" s="5">
        <v>270.21300000000002</v>
      </c>
      <c r="D260" s="5">
        <v>258.23700000000002</v>
      </c>
      <c r="E260" s="5">
        <v>220.07499999999999</v>
      </c>
      <c r="F260" s="5">
        <v>106.51600000000001</v>
      </c>
      <c r="G260" s="5">
        <v>209.29</v>
      </c>
      <c r="I260" s="5">
        <v>106.51600000000001</v>
      </c>
      <c r="J260" s="5">
        <v>106.51600000000001</v>
      </c>
      <c r="K260" s="5">
        <v>464.517</v>
      </c>
    </row>
    <row r="261" spans="2:11" x14ac:dyDescent="0.35">
      <c r="B261" s="8">
        <v>43626</v>
      </c>
      <c r="C261" s="5">
        <v>266.03100000000001</v>
      </c>
      <c r="D261" s="5">
        <v>254.096</v>
      </c>
      <c r="E261" s="5">
        <v>217.76900000000001</v>
      </c>
      <c r="F261" s="5">
        <v>103.63800000000001</v>
      </c>
      <c r="G261" s="5">
        <v>208.08</v>
      </c>
      <c r="I261" s="5">
        <v>103.63800000000001</v>
      </c>
      <c r="J261" s="5">
        <v>103.63800000000001</v>
      </c>
      <c r="K261" s="5">
        <v>449.91800000000001</v>
      </c>
    </row>
    <row r="262" spans="2:11" x14ac:dyDescent="0.35">
      <c r="B262" s="8">
        <v>43623</v>
      </c>
      <c r="C262" s="5">
        <v>275.31</v>
      </c>
      <c r="D262" s="5">
        <v>261.839</v>
      </c>
      <c r="E262" s="5">
        <v>226.35900000000001</v>
      </c>
      <c r="F262" s="5">
        <v>108.58199999999999</v>
      </c>
      <c r="G262" s="5">
        <v>209.51400000000001</v>
      </c>
      <c r="I262" s="5">
        <v>108.58199999999999</v>
      </c>
      <c r="J262" s="5">
        <v>108.58199999999999</v>
      </c>
      <c r="K262" s="5">
        <v>449.39</v>
      </c>
    </row>
    <row r="263" spans="2:11" x14ac:dyDescent="0.35">
      <c r="B263" s="8">
        <v>43622</v>
      </c>
      <c r="C263" s="5">
        <v>285.178</v>
      </c>
      <c r="D263" s="5">
        <v>271.327</v>
      </c>
      <c r="E263" s="5">
        <v>235.958</v>
      </c>
      <c r="F263" s="5">
        <v>112.53400000000001</v>
      </c>
      <c r="G263" s="5">
        <v>215.179</v>
      </c>
      <c r="I263" s="5">
        <v>112.53400000000001</v>
      </c>
      <c r="J263" s="5">
        <v>112.53400000000001</v>
      </c>
      <c r="K263" s="5">
        <v>454.79500000000002</v>
      </c>
    </row>
    <row r="264" spans="2:11" x14ac:dyDescent="0.35">
      <c r="B264" s="8">
        <v>43621</v>
      </c>
      <c r="C264" s="5">
        <v>287.94400000000002</v>
      </c>
      <c r="D264" s="5">
        <v>274.851</v>
      </c>
      <c r="E264" s="5">
        <v>239.62100000000001</v>
      </c>
      <c r="F264" s="5">
        <v>113.82599999999999</v>
      </c>
      <c r="G264" s="5">
        <v>212.78100000000001</v>
      </c>
      <c r="I264" s="5">
        <v>113.82599999999999</v>
      </c>
      <c r="J264" s="5">
        <v>113.82599999999999</v>
      </c>
      <c r="K264" s="5">
        <v>450.18900000000002</v>
      </c>
    </row>
    <row r="265" spans="2:11" x14ac:dyDescent="0.35">
      <c r="B265" s="8">
        <v>43620</v>
      </c>
      <c r="C265" s="5">
        <v>292.04700000000003</v>
      </c>
      <c r="D265" s="5">
        <v>279.68700000000001</v>
      </c>
      <c r="E265" s="5">
        <v>245.202</v>
      </c>
      <c r="F265" s="5">
        <v>120.208</v>
      </c>
      <c r="G265" s="5">
        <v>214.67400000000001</v>
      </c>
      <c r="I265" s="5">
        <v>120.208</v>
      </c>
      <c r="J265" s="5">
        <v>120.208</v>
      </c>
      <c r="K265" s="5">
        <v>450.59</v>
      </c>
    </row>
    <row r="266" spans="2:11" x14ac:dyDescent="0.35">
      <c r="B266" s="8">
        <v>43619</v>
      </c>
      <c r="C266" s="5">
        <v>299.16300000000001</v>
      </c>
      <c r="D266" s="5">
        <v>291.42899999999997</v>
      </c>
      <c r="E266" s="5">
        <v>251.06899999999999</v>
      </c>
      <c r="F266" s="5">
        <v>135.43899999999999</v>
      </c>
      <c r="G266" s="5">
        <v>215.55699999999999</v>
      </c>
      <c r="I266" s="5">
        <v>135.43899999999999</v>
      </c>
      <c r="J266" s="5">
        <v>135.43899999999999</v>
      </c>
      <c r="K266" s="5">
        <v>452.35399999999998</v>
      </c>
    </row>
    <row r="267" spans="2:11" x14ac:dyDescent="0.35">
      <c r="B267" s="8">
        <v>43616</v>
      </c>
      <c r="C267" s="5">
        <v>304.678</v>
      </c>
      <c r="D267" s="5">
        <v>300.113</v>
      </c>
      <c r="E267" s="5">
        <v>256.596</v>
      </c>
      <c r="F267" s="5">
        <v>142.43799999999999</v>
      </c>
      <c r="G267" s="5">
        <v>217.61099999999999</v>
      </c>
      <c r="I267" s="5">
        <v>142.43799999999999</v>
      </c>
      <c r="J267" s="5">
        <v>142.43799999999999</v>
      </c>
      <c r="K267" s="5">
        <v>453.52300000000002</v>
      </c>
    </row>
    <row r="268" spans="2:11" x14ac:dyDescent="0.35">
      <c r="B268" s="8">
        <v>43615</v>
      </c>
      <c r="C268" s="5">
        <v>301.238</v>
      </c>
      <c r="D268" s="5">
        <v>296.94600000000003</v>
      </c>
      <c r="E268" s="5">
        <v>254.56399999999999</v>
      </c>
      <c r="F268" s="5">
        <v>137.696</v>
      </c>
      <c r="G268" s="5">
        <v>216.96700000000001</v>
      </c>
      <c r="I268" s="5">
        <v>137.696</v>
      </c>
      <c r="J268" s="5">
        <v>137.696</v>
      </c>
      <c r="K268" s="5">
        <v>450.34300000000002</v>
      </c>
    </row>
    <row r="269" spans="2:11" x14ac:dyDescent="0.35">
      <c r="B269" s="8">
        <v>43614</v>
      </c>
      <c r="C269" s="5">
        <v>288.48899999999998</v>
      </c>
      <c r="D269" s="5">
        <v>287.02199999999999</v>
      </c>
      <c r="E269" s="5">
        <v>249.21299999999999</v>
      </c>
      <c r="F269" s="5">
        <v>133.667</v>
      </c>
      <c r="G269" s="5">
        <v>212.935</v>
      </c>
      <c r="I269" s="5">
        <v>133.667</v>
      </c>
      <c r="J269" s="5">
        <v>133.667</v>
      </c>
      <c r="K269" s="5">
        <v>442.13299999999998</v>
      </c>
    </row>
    <row r="270" spans="2:11" x14ac:dyDescent="0.35">
      <c r="B270" s="8">
        <v>43613</v>
      </c>
      <c r="C270" s="5">
        <v>289.86099999999999</v>
      </c>
      <c r="D270" s="5">
        <v>289.15899999999999</v>
      </c>
      <c r="E270" s="5">
        <v>251.006</v>
      </c>
      <c r="F270" s="5">
        <v>136.11699999999999</v>
      </c>
      <c r="G270" s="5">
        <v>212.17099999999999</v>
      </c>
      <c r="I270" s="5">
        <v>136.11699999999999</v>
      </c>
      <c r="J270" s="5">
        <v>136.11699999999999</v>
      </c>
      <c r="K270" s="5">
        <v>439.74799999999999</v>
      </c>
    </row>
    <row r="271" spans="2:11" x14ac:dyDescent="0.35">
      <c r="B271" s="8">
        <v>43609</v>
      </c>
      <c r="C271" s="5">
        <v>287.75099999999998</v>
      </c>
      <c r="D271" s="5">
        <v>287.42599999999999</v>
      </c>
      <c r="E271" s="5">
        <v>249.51</v>
      </c>
      <c r="F271" s="5">
        <v>134.489</v>
      </c>
      <c r="G271" s="5">
        <v>210.608</v>
      </c>
      <c r="I271" s="5">
        <v>134.489</v>
      </c>
      <c r="J271" s="5">
        <v>134.489</v>
      </c>
      <c r="K271" s="5">
        <v>437.34</v>
      </c>
    </row>
    <row r="272" spans="2:11" x14ac:dyDescent="0.35">
      <c r="B272" s="8">
        <v>43608</v>
      </c>
      <c r="C272" s="5">
        <v>290.35700000000003</v>
      </c>
      <c r="D272" s="5">
        <v>287.81799999999998</v>
      </c>
      <c r="E272" s="5">
        <v>250.232</v>
      </c>
      <c r="F272" s="5">
        <v>138.738</v>
      </c>
      <c r="G272" s="5">
        <v>207.273</v>
      </c>
      <c r="I272" s="5">
        <v>138.738</v>
      </c>
      <c r="J272" s="5">
        <v>138.738</v>
      </c>
      <c r="K272" s="5">
        <v>434.41</v>
      </c>
    </row>
    <row r="273" spans="2:11" x14ac:dyDescent="0.35">
      <c r="B273" s="8">
        <v>43607</v>
      </c>
      <c r="C273" s="5">
        <v>286.10199999999998</v>
      </c>
      <c r="D273" s="5">
        <v>286.91000000000003</v>
      </c>
      <c r="E273" s="5">
        <v>247.92</v>
      </c>
      <c r="F273" s="5">
        <v>137.21799999999999</v>
      </c>
      <c r="G273" s="5">
        <v>206.87899999999999</v>
      </c>
      <c r="I273" s="5">
        <v>137.21799999999999</v>
      </c>
      <c r="J273" s="5">
        <v>137.21799999999999</v>
      </c>
      <c r="K273" s="5">
        <v>434.84</v>
      </c>
    </row>
    <row r="274" spans="2:11" x14ac:dyDescent="0.35">
      <c r="B274" s="8">
        <v>43606</v>
      </c>
      <c r="C274" s="5">
        <v>288.99900000000002</v>
      </c>
      <c r="D274" s="5">
        <v>288.57400000000001</v>
      </c>
      <c r="E274" s="5">
        <v>249.96</v>
      </c>
      <c r="F274" s="5">
        <v>137.989</v>
      </c>
      <c r="G274" s="5">
        <v>207.71100000000001</v>
      </c>
      <c r="I274" s="5">
        <v>137.989</v>
      </c>
      <c r="J274" s="5">
        <v>137.989</v>
      </c>
      <c r="K274" s="5">
        <v>435.05200000000002</v>
      </c>
    </row>
    <row r="275" spans="2:11" x14ac:dyDescent="0.35">
      <c r="B275" s="8">
        <v>43605</v>
      </c>
      <c r="C275" s="5">
        <v>269.91300000000001</v>
      </c>
      <c r="D275" s="5">
        <v>278.06</v>
      </c>
      <c r="E275" s="5">
        <v>238.209</v>
      </c>
      <c r="F275" s="5">
        <v>127.85</v>
      </c>
      <c r="G275" s="5">
        <v>203.012</v>
      </c>
      <c r="I275" s="5">
        <v>127.85</v>
      </c>
      <c r="J275" s="5">
        <v>127.85</v>
      </c>
      <c r="K275" s="5">
        <v>428.27100000000002</v>
      </c>
    </row>
    <row r="276" spans="2:11" x14ac:dyDescent="0.35">
      <c r="B276" s="8">
        <v>43602</v>
      </c>
      <c r="C276" s="5">
        <v>262.93099999999998</v>
      </c>
      <c r="D276" s="5">
        <v>272.43799999999999</v>
      </c>
      <c r="E276" s="5">
        <v>230.15700000000001</v>
      </c>
      <c r="F276" s="5">
        <v>124.389</v>
      </c>
      <c r="G276" s="5">
        <v>200.42699999999999</v>
      </c>
      <c r="I276" s="5">
        <v>124.389</v>
      </c>
      <c r="J276" s="5">
        <v>124.389</v>
      </c>
      <c r="K276" s="5">
        <v>427.26</v>
      </c>
    </row>
    <row r="277" spans="2:11" x14ac:dyDescent="0.35">
      <c r="B277" s="8">
        <v>43601</v>
      </c>
      <c r="C277" s="5">
        <v>261.28399999999999</v>
      </c>
      <c r="D277" s="5">
        <v>272.30099999999999</v>
      </c>
      <c r="E277" s="5">
        <v>227.56800000000001</v>
      </c>
      <c r="F277" s="5">
        <v>124.34099999999999</v>
      </c>
      <c r="G277" s="5">
        <v>200.58</v>
      </c>
      <c r="I277" s="5">
        <v>124.34099999999999</v>
      </c>
      <c r="J277" s="5">
        <v>124.34099999999999</v>
      </c>
      <c r="K277" s="5">
        <v>427.57</v>
      </c>
    </row>
    <row r="278" spans="2:11" x14ac:dyDescent="0.35">
      <c r="B278" s="8">
        <v>43600</v>
      </c>
      <c r="C278" s="5">
        <v>261.62599999999998</v>
      </c>
      <c r="D278" s="5">
        <v>272.65300000000002</v>
      </c>
      <c r="E278" s="5">
        <v>228.684</v>
      </c>
      <c r="F278" s="5">
        <v>126.47</v>
      </c>
      <c r="G278" s="5">
        <v>203.042</v>
      </c>
      <c r="I278" s="5">
        <v>126.47</v>
      </c>
      <c r="J278" s="5">
        <v>126.47</v>
      </c>
      <c r="K278" s="5">
        <v>429.13499999999999</v>
      </c>
    </row>
    <row r="279" spans="2:11" x14ac:dyDescent="0.35">
      <c r="B279" s="8">
        <v>43599</v>
      </c>
      <c r="C279" s="5">
        <v>258.72199999999998</v>
      </c>
      <c r="D279" s="5">
        <v>271.36900000000003</v>
      </c>
      <c r="E279" s="5">
        <v>227.124</v>
      </c>
      <c r="F279" s="5">
        <v>124.68600000000001</v>
      </c>
      <c r="G279" s="5">
        <v>202.14400000000001</v>
      </c>
      <c r="I279" s="5">
        <v>124.68600000000001</v>
      </c>
      <c r="J279" s="5">
        <v>124.68600000000001</v>
      </c>
      <c r="K279" s="5">
        <v>428.08499999999998</v>
      </c>
    </row>
    <row r="280" spans="2:11" x14ac:dyDescent="0.35">
      <c r="B280" s="8">
        <v>43598</v>
      </c>
      <c r="C280" s="5">
        <v>264.80799999999999</v>
      </c>
      <c r="D280" s="5">
        <v>283.88400000000001</v>
      </c>
      <c r="E280" s="5">
        <v>233.98599999999999</v>
      </c>
      <c r="F280" s="5">
        <v>129.82599999999999</v>
      </c>
      <c r="G280" s="5">
        <v>205.327</v>
      </c>
      <c r="I280" s="5">
        <v>129.82599999999999</v>
      </c>
      <c r="J280" s="5">
        <v>129.82599999999999</v>
      </c>
      <c r="K280" s="5">
        <v>432.62099999999998</v>
      </c>
    </row>
    <row r="281" spans="2:11" x14ac:dyDescent="0.35">
      <c r="B281" s="8">
        <v>43595</v>
      </c>
      <c r="C281" s="5">
        <v>264.79500000000002</v>
      </c>
      <c r="D281" s="5">
        <v>283.63799999999998</v>
      </c>
      <c r="E281" s="5">
        <v>232.62799999999999</v>
      </c>
      <c r="F281" s="5">
        <v>129.767</v>
      </c>
      <c r="G281" s="5">
        <v>204.755</v>
      </c>
      <c r="I281" s="5">
        <v>129.767</v>
      </c>
      <c r="J281" s="5">
        <v>129.767</v>
      </c>
      <c r="K281" s="5">
        <v>435.14699999999999</v>
      </c>
    </row>
    <row r="282" spans="2:11" x14ac:dyDescent="0.35">
      <c r="B282" s="8">
        <v>43594</v>
      </c>
      <c r="C282" s="5">
        <v>264.012</v>
      </c>
      <c r="D282" s="5">
        <v>283.53800000000001</v>
      </c>
      <c r="E282" s="5">
        <v>232.047</v>
      </c>
      <c r="F282" s="5">
        <v>126.929</v>
      </c>
      <c r="G282" s="5">
        <v>205.29599999999999</v>
      </c>
      <c r="I282" s="5">
        <v>126.929</v>
      </c>
      <c r="J282" s="5">
        <v>126.929</v>
      </c>
      <c r="K282" s="5">
        <v>433.76600000000002</v>
      </c>
    </row>
    <row r="283" spans="2:11" x14ac:dyDescent="0.35">
      <c r="B283" s="8">
        <v>43593</v>
      </c>
      <c r="C283" s="5">
        <v>258.47399999999999</v>
      </c>
      <c r="D283" s="5">
        <v>277.86</v>
      </c>
      <c r="E283" s="5">
        <v>228.46100000000001</v>
      </c>
      <c r="F283" s="5">
        <v>120.634</v>
      </c>
      <c r="G283" s="5">
        <v>200.09299999999999</v>
      </c>
      <c r="I283" s="5">
        <v>120.634</v>
      </c>
      <c r="J283" s="5">
        <v>120.634</v>
      </c>
      <c r="K283" s="5">
        <v>428.19499999999999</v>
      </c>
    </row>
    <row r="284" spans="2:11" x14ac:dyDescent="0.35">
      <c r="B284" s="8">
        <v>43592</v>
      </c>
      <c r="C284" s="5">
        <v>261.37900000000002</v>
      </c>
      <c r="D284" s="5">
        <v>282.23099999999999</v>
      </c>
      <c r="E284" s="5">
        <v>231.55099999999999</v>
      </c>
      <c r="F284" s="5">
        <v>121.256</v>
      </c>
      <c r="G284" s="5">
        <v>201.999</v>
      </c>
      <c r="I284" s="5">
        <v>121.256</v>
      </c>
      <c r="J284" s="5">
        <v>121.256</v>
      </c>
      <c r="K284" s="5">
        <v>431.63400000000001</v>
      </c>
    </row>
    <row r="285" spans="2:11" x14ac:dyDescent="0.35">
      <c r="B285" s="8">
        <v>43588</v>
      </c>
      <c r="C285" s="5">
        <v>246.26599999999999</v>
      </c>
      <c r="D285" s="5">
        <v>255.67599999999999</v>
      </c>
      <c r="E285" s="5">
        <v>218.87</v>
      </c>
      <c r="F285" s="5">
        <v>111.223</v>
      </c>
      <c r="G285" s="5">
        <v>199.85300000000001</v>
      </c>
      <c r="I285" s="5">
        <v>111.223</v>
      </c>
      <c r="J285" s="5">
        <v>111.223</v>
      </c>
      <c r="K285" s="5">
        <v>432.74799999999999</v>
      </c>
    </row>
    <row r="286" spans="2:11" x14ac:dyDescent="0.35">
      <c r="B286" s="8">
        <v>43587</v>
      </c>
      <c r="C286" s="5">
        <v>235.59899999999999</v>
      </c>
      <c r="D286" s="5">
        <v>244.20599999999999</v>
      </c>
      <c r="E286" s="5">
        <v>210.56299999999999</v>
      </c>
      <c r="F286" s="5">
        <v>94.519000000000005</v>
      </c>
      <c r="G286" s="5">
        <v>199.49600000000001</v>
      </c>
      <c r="I286" s="5">
        <v>94.519000000000005</v>
      </c>
      <c r="J286" s="5">
        <v>94.519000000000005</v>
      </c>
      <c r="K286" s="5">
        <v>429.02800000000002</v>
      </c>
    </row>
    <row r="287" spans="2:11" x14ac:dyDescent="0.35">
      <c r="B287" s="8">
        <v>43586</v>
      </c>
      <c r="C287" s="5">
        <v>225.08199999999999</v>
      </c>
      <c r="D287" s="5">
        <v>234.2</v>
      </c>
      <c r="E287" s="5">
        <v>200.00399999999999</v>
      </c>
      <c r="F287" s="5">
        <v>87.007000000000005</v>
      </c>
      <c r="G287" s="5">
        <v>194.381</v>
      </c>
      <c r="I287" s="5">
        <v>87.007000000000005</v>
      </c>
      <c r="J287" s="5">
        <v>87.007000000000005</v>
      </c>
      <c r="K287" s="5">
        <v>428.19600000000003</v>
      </c>
    </row>
    <row r="288" spans="2:11" x14ac:dyDescent="0.35">
      <c r="B288" s="8">
        <v>43585</v>
      </c>
      <c r="C288" s="5">
        <v>222.49199999999999</v>
      </c>
      <c r="D288" s="5">
        <v>230.648</v>
      </c>
      <c r="E288" s="5">
        <v>200.398</v>
      </c>
      <c r="F288" s="5">
        <v>88.093000000000004</v>
      </c>
      <c r="G288" s="5">
        <v>193.703</v>
      </c>
      <c r="I288" s="5">
        <v>88.093000000000004</v>
      </c>
      <c r="J288" s="5">
        <v>88.093000000000004</v>
      </c>
      <c r="K288" s="5">
        <v>427.55</v>
      </c>
    </row>
    <row r="289" spans="2:11" x14ac:dyDescent="0.35">
      <c r="B289" s="8">
        <v>43584</v>
      </c>
      <c r="C289" s="5">
        <v>221.916</v>
      </c>
      <c r="D289" s="5">
        <v>228.65100000000001</v>
      </c>
      <c r="E289" s="5">
        <v>200.96799999999999</v>
      </c>
      <c r="F289" s="5">
        <v>87.503</v>
      </c>
      <c r="G289" s="5">
        <v>193.18600000000001</v>
      </c>
      <c r="I289" s="5">
        <v>87.503</v>
      </c>
      <c r="J289" s="5">
        <v>87.503</v>
      </c>
      <c r="K289" s="5">
        <v>422.69600000000003</v>
      </c>
    </row>
    <row r="290" spans="2:11" x14ac:dyDescent="0.35">
      <c r="B290" s="8">
        <v>43581</v>
      </c>
      <c r="C290" s="5">
        <v>226.86</v>
      </c>
      <c r="D290" s="5">
        <v>231.566</v>
      </c>
      <c r="E290" s="5">
        <v>205.06299999999999</v>
      </c>
      <c r="F290" s="5">
        <v>89.472999999999999</v>
      </c>
      <c r="G290" s="5">
        <v>197.006</v>
      </c>
      <c r="I290" s="5">
        <v>89.472999999999999</v>
      </c>
      <c r="J290" s="5">
        <v>89.472999999999999</v>
      </c>
      <c r="K290" s="5">
        <v>437.28100000000001</v>
      </c>
    </row>
    <row r="291" spans="2:11" x14ac:dyDescent="0.35">
      <c r="B291" s="8">
        <v>43580</v>
      </c>
      <c r="C291" s="5">
        <v>228.50299999999999</v>
      </c>
      <c r="D291" s="5">
        <v>232.352</v>
      </c>
      <c r="E291" s="5">
        <v>207.06</v>
      </c>
      <c r="F291" s="5">
        <v>92.49</v>
      </c>
      <c r="G291" s="5">
        <v>200.108</v>
      </c>
      <c r="I291" s="5">
        <v>92.49</v>
      </c>
      <c r="J291" s="5">
        <v>92.49</v>
      </c>
      <c r="K291" s="5">
        <v>436.89600000000002</v>
      </c>
    </row>
    <row r="292" spans="2:11" x14ac:dyDescent="0.35">
      <c r="B292" s="8">
        <v>43579</v>
      </c>
      <c r="C292" s="5">
        <v>230.70400000000001</v>
      </c>
      <c r="D292" s="5">
        <v>234.63499999999999</v>
      </c>
      <c r="E292" s="5">
        <v>210.88</v>
      </c>
      <c r="F292" s="5">
        <v>94.653000000000006</v>
      </c>
      <c r="G292" s="5">
        <v>201.27</v>
      </c>
      <c r="I292" s="5">
        <v>94.653000000000006</v>
      </c>
      <c r="J292" s="5">
        <v>94.653000000000006</v>
      </c>
      <c r="K292" s="5">
        <v>437.68799999999999</v>
      </c>
    </row>
    <row r="293" spans="2:11" x14ac:dyDescent="0.35">
      <c r="B293" s="8">
        <v>43578</v>
      </c>
      <c r="C293" s="5">
        <v>228.17500000000001</v>
      </c>
      <c r="D293" s="5">
        <v>232.583</v>
      </c>
      <c r="E293" s="5">
        <v>209.815</v>
      </c>
      <c r="F293" s="5">
        <v>94.117999999999995</v>
      </c>
      <c r="G293" s="5">
        <v>200.483</v>
      </c>
      <c r="I293" s="5">
        <v>94.117999999999995</v>
      </c>
      <c r="J293" s="5">
        <v>94.117999999999995</v>
      </c>
      <c r="K293" s="5">
        <v>441.48399999999998</v>
      </c>
    </row>
    <row r="294" spans="2:11" x14ac:dyDescent="0.35">
      <c r="B294" s="8">
        <v>43573</v>
      </c>
      <c r="C294" s="5">
        <v>228.065</v>
      </c>
      <c r="D294" s="5">
        <v>230.97300000000001</v>
      </c>
      <c r="E294" s="5">
        <v>210.477</v>
      </c>
      <c r="F294" s="5">
        <v>93.915999999999997</v>
      </c>
      <c r="G294" s="5">
        <v>202.447</v>
      </c>
      <c r="I294" s="5">
        <v>93.915999999999997</v>
      </c>
      <c r="J294" s="5">
        <v>93.915999999999997</v>
      </c>
      <c r="K294" s="5">
        <v>442.96300000000002</v>
      </c>
    </row>
    <row r="295" spans="2:11" x14ac:dyDescent="0.35">
      <c r="B295" s="8">
        <v>43572</v>
      </c>
      <c r="C295" s="5">
        <v>225.63399999999999</v>
      </c>
      <c r="D295" s="5">
        <v>227.50299999999999</v>
      </c>
      <c r="E295" s="5">
        <v>209.88</v>
      </c>
      <c r="F295" s="5">
        <v>95.215000000000003</v>
      </c>
      <c r="G295" s="5">
        <v>196.637</v>
      </c>
      <c r="I295" s="5">
        <v>95.215000000000003</v>
      </c>
      <c r="J295" s="5">
        <v>95.215000000000003</v>
      </c>
      <c r="K295" s="5">
        <v>440.78300000000002</v>
      </c>
    </row>
    <row r="296" spans="2:11" x14ac:dyDescent="0.35">
      <c r="B296" s="8">
        <v>43571</v>
      </c>
      <c r="C296" s="5">
        <v>226.63</v>
      </c>
      <c r="D296" s="5">
        <v>231.554</v>
      </c>
      <c r="E296" s="5">
        <v>211.446</v>
      </c>
      <c r="F296" s="5">
        <v>98.150999999999996</v>
      </c>
      <c r="G296" s="5">
        <v>196.26400000000001</v>
      </c>
      <c r="I296" s="5">
        <v>98.150999999999996</v>
      </c>
      <c r="J296" s="5">
        <v>98.150999999999996</v>
      </c>
      <c r="K296" s="5">
        <v>440.49299999999999</v>
      </c>
    </row>
    <row r="297" spans="2:11" x14ac:dyDescent="0.35">
      <c r="B297" s="8">
        <v>43570</v>
      </c>
      <c r="C297" s="5">
        <v>223.93299999999999</v>
      </c>
      <c r="D297" s="5">
        <v>234.339</v>
      </c>
      <c r="E297" s="5">
        <v>209.72800000000001</v>
      </c>
      <c r="F297" s="5">
        <v>95.899000000000001</v>
      </c>
      <c r="G297" s="5">
        <v>192.82400000000001</v>
      </c>
      <c r="I297" s="5">
        <v>95.899000000000001</v>
      </c>
      <c r="J297" s="5">
        <v>95.899000000000001</v>
      </c>
      <c r="K297" s="5">
        <v>437.87900000000002</v>
      </c>
    </row>
    <row r="298" spans="2:11" x14ac:dyDescent="0.35">
      <c r="B298" s="8">
        <v>43567</v>
      </c>
      <c r="C298" s="5">
        <v>225.626</v>
      </c>
      <c r="D298" s="5">
        <v>232.28100000000001</v>
      </c>
      <c r="E298" s="5">
        <v>215.72399999999999</v>
      </c>
      <c r="F298" s="5">
        <v>95.361000000000004</v>
      </c>
      <c r="G298" s="5">
        <v>193.012</v>
      </c>
      <c r="I298" s="5">
        <v>95.361000000000004</v>
      </c>
      <c r="J298" s="5">
        <v>95.361000000000004</v>
      </c>
      <c r="K298" s="5">
        <v>447.733</v>
      </c>
    </row>
    <row r="299" spans="2:11" x14ac:dyDescent="0.35">
      <c r="B299" s="8">
        <v>43566</v>
      </c>
      <c r="C299" s="5">
        <v>224.691</v>
      </c>
      <c r="D299" s="5">
        <v>229.994</v>
      </c>
      <c r="E299" s="5">
        <v>214.679</v>
      </c>
      <c r="F299" s="5">
        <v>94.724000000000004</v>
      </c>
      <c r="G299" s="5">
        <v>194.24799999999999</v>
      </c>
      <c r="I299" s="5">
        <v>94.724000000000004</v>
      </c>
      <c r="J299" s="5">
        <v>94.724000000000004</v>
      </c>
      <c r="K299" s="5">
        <v>461.73899999999998</v>
      </c>
    </row>
    <row r="300" spans="2:11" x14ac:dyDescent="0.35">
      <c r="B300" s="8">
        <v>43565</v>
      </c>
      <c r="C300" s="5">
        <v>228.38900000000001</v>
      </c>
      <c r="D300" s="5">
        <v>237.05199999999999</v>
      </c>
      <c r="E300" s="5">
        <v>222.90299999999999</v>
      </c>
      <c r="F300" s="5">
        <v>104.527</v>
      </c>
      <c r="G300" s="5">
        <v>195.96600000000001</v>
      </c>
      <c r="I300" s="5">
        <v>104.527</v>
      </c>
      <c r="J300" s="5">
        <v>104.527</v>
      </c>
      <c r="K300" s="5">
        <v>465.82400000000001</v>
      </c>
    </row>
    <row r="301" spans="2:11" x14ac:dyDescent="0.35">
      <c r="B301" s="8">
        <v>43564</v>
      </c>
      <c r="C301" s="5">
        <v>233.958</v>
      </c>
      <c r="D301" s="5">
        <v>244.67099999999999</v>
      </c>
      <c r="E301" s="5">
        <v>229.74799999999999</v>
      </c>
      <c r="F301" s="5">
        <v>109.069</v>
      </c>
      <c r="G301" s="5">
        <v>202.05</v>
      </c>
      <c r="I301" s="5">
        <v>109.069</v>
      </c>
      <c r="J301" s="5">
        <v>109.069</v>
      </c>
      <c r="K301" s="5">
        <v>478.678</v>
      </c>
    </row>
    <row r="302" spans="2:11" x14ac:dyDescent="0.35">
      <c r="B302" s="8">
        <v>43563</v>
      </c>
      <c r="C302" s="5">
        <v>239.13800000000001</v>
      </c>
      <c r="D302" s="5">
        <v>247.572</v>
      </c>
      <c r="E302" s="5">
        <v>234.471</v>
      </c>
      <c r="F302" s="5">
        <v>113.867</v>
      </c>
      <c r="G302" s="5">
        <v>204.46</v>
      </c>
      <c r="I302" s="5">
        <v>113.867</v>
      </c>
      <c r="J302" s="5">
        <v>113.867</v>
      </c>
      <c r="K302" s="5">
        <v>485.94200000000001</v>
      </c>
    </row>
    <row r="303" spans="2:11" x14ac:dyDescent="0.35">
      <c r="B303" s="8">
        <v>43560</v>
      </c>
      <c r="C303" s="5">
        <v>236.25200000000001</v>
      </c>
      <c r="D303" s="5">
        <v>246.46299999999999</v>
      </c>
      <c r="E303" s="5">
        <v>231.94900000000001</v>
      </c>
      <c r="F303" s="5">
        <v>112.70699999999999</v>
      </c>
      <c r="G303" s="5">
        <v>201.30500000000001</v>
      </c>
      <c r="I303" s="5">
        <v>112.70699999999999</v>
      </c>
      <c r="J303" s="5">
        <v>112.70699999999999</v>
      </c>
      <c r="K303" s="5">
        <v>484.12099999999998</v>
      </c>
    </row>
    <row r="304" spans="2:11" x14ac:dyDescent="0.35">
      <c r="B304" s="8">
        <v>43559</v>
      </c>
      <c r="C304" s="5">
        <v>235.84200000000001</v>
      </c>
      <c r="D304" s="5">
        <v>246.839</v>
      </c>
      <c r="E304" s="5">
        <v>230.86799999999999</v>
      </c>
      <c r="F304" s="5">
        <v>112.41200000000001</v>
      </c>
      <c r="G304" s="5">
        <v>200.684</v>
      </c>
      <c r="I304" s="5">
        <v>112.41200000000001</v>
      </c>
      <c r="J304" s="5">
        <v>112.41200000000001</v>
      </c>
      <c r="K304" s="5">
        <v>486.73</v>
      </c>
    </row>
    <row r="305" spans="2:11" x14ac:dyDescent="0.35">
      <c r="B305" s="8">
        <v>43558</v>
      </c>
      <c r="C305" s="5">
        <v>234.41200000000001</v>
      </c>
      <c r="D305" s="5">
        <v>243.255</v>
      </c>
      <c r="E305" s="5">
        <v>230.94300000000001</v>
      </c>
      <c r="F305" s="5">
        <v>111.861</v>
      </c>
      <c r="G305" s="5">
        <v>200.73</v>
      </c>
      <c r="I305" s="5">
        <v>111.861</v>
      </c>
      <c r="J305" s="5">
        <v>111.861</v>
      </c>
      <c r="K305" s="5">
        <v>492.93099999999998</v>
      </c>
    </row>
    <row r="306" spans="2:11" x14ac:dyDescent="0.35">
      <c r="B306" s="8">
        <v>43557</v>
      </c>
      <c r="C306" s="5">
        <v>233.50399999999999</v>
      </c>
      <c r="D306" s="5">
        <v>240.61</v>
      </c>
      <c r="E306" s="5">
        <v>229.893</v>
      </c>
      <c r="F306" s="5">
        <v>111.429</v>
      </c>
      <c r="G306" s="5">
        <v>200.96299999999999</v>
      </c>
      <c r="I306" s="5">
        <v>111.429</v>
      </c>
      <c r="J306" s="5">
        <v>111.429</v>
      </c>
      <c r="K306" s="5">
        <v>488.03100000000001</v>
      </c>
    </row>
    <row r="307" spans="2:11" x14ac:dyDescent="0.35">
      <c r="B307" s="8">
        <v>43556</v>
      </c>
      <c r="C307" s="5">
        <v>229.83099999999999</v>
      </c>
      <c r="D307" s="5">
        <v>238.202</v>
      </c>
      <c r="E307" s="5">
        <v>228.292</v>
      </c>
      <c r="F307" s="5">
        <v>111.172</v>
      </c>
      <c r="G307" s="5">
        <v>200.57300000000001</v>
      </c>
      <c r="I307" s="5">
        <v>111.172</v>
      </c>
      <c r="J307" s="5">
        <v>111.172</v>
      </c>
      <c r="K307" s="5">
        <v>495.01600000000002</v>
      </c>
    </row>
    <row r="308" spans="2:11" x14ac:dyDescent="0.35">
      <c r="B308" s="8">
        <v>43553</v>
      </c>
      <c r="C308" s="5">
        <v>234.16</v>
      </c>
      <c r="D308" s="5">
        <v>240.73500000000001</v>
      </c>
      <c r="E308" s="5">
        <v>233.547</v>
      </c>
      <c r="F308" s="5">
        <v>114.64400000000001</v>
      </c>
      <c r="G308" s="5">
        <v>209.23500000000001</v>
      </c>
      <c r="I308" s="5">
        <v>114.64400000000001</v>
      </c>
      <c r="J308" s="5">
        <v>114.64400000000001</v>
      </c>
      <c r="K308" s="5">
        <v>502.45299999999997</v>
      </c>
    </row>
    <row r="309" spans="2:11" x14ac:dyDescent="0.35">
      <c r="B309" s="8">
        <v>43552</v>
      </c>
      <c r="C309" s="5">
        <v>235.84800000000001</v>
      </c>
      <c r="D309" s="5">
        <v>243.99</v>
      </c>
      <c r="E309" s="5">
        <v>235.173</v>
      </c>
      <c r="F309" s="5">
        <v>115.05500000000001</v>
      </c>
      <c r="G309" s="5">
        <v>207.874</v>
      </c>
      <c r="I309" s="5">
        <v>115.05500000000001</v>
      </c>
      <c r="J309" s="5">
        <v>115.05500000000001</v>
      </c>
      <c r="K309" s="5">
        <v>506.07799999999997</v>
      </c>
    </row>
    <row r="310" spans="2:11" x14ac:dyDescent="0.35">
      <c r="B310" s="8">
        <v>43551</v>
      </c>
      <c r="C310" s="5">
        <v>254.99199999999999</v>
      </c>
      <c r="D310" s="5">
        <v>260.78100000000001</v>
      </c>
      <c r="E310" s="5">
        <v>244.102</v>
      </c>
      <c r="F310" s="5">
        <v>125.97199999999999</v>
      </c>
      <c r="G310" s="5">
        <v>213.53700000000001</v>
      </c>
      <c r="I310" s="5">
        <v>125.97199999999999</v>
      </c>
      <c r="J310" s="5">
        <v>125.97199999999999</v>
      </c>
      <c r="K310" s="5">
        <v>510.36399999999998</v>
      </c>
    </row>
    <row r="311" spans="2:11" x14ac:dyDescent="0.35">
      <c r="B311" s="8">
        <v>43550</v>
      </c>
      <c r="C311" s="5">
        <v>259.42899999999997</v>
      </c>
      <c r="D311" s="5">
        <v>264.58600000000001</v>
      </c>
      <c r="E311" s="5">
        <v>248.25200000000001</v>
      </c>
      <c r="F311" s="5">
        <v>132.613</v>
      </c>
      <c r="G311" s="5">
        <v>213.59399999999999</v>
      </c>
      <c r="I311" s="5">
        <v>132.613</v>
      </c>
      <c r="J311" s="5">
        <v>132.613</v>
      </c>
      <c r="K311" s="5">
        <v>516.92399999999998</v>
      </c>
    </row>
    <row r="312" spans="2:11" x14ac:dyDescent="0.35">
      <c r="B312" s="8">
        <v>43549</v>
      </c>
      <c r="C312" s="5">
        <v>266.33499999999998</v>
      </c>
      <c r="D312" s="5">
        <v>270.97500000000002</v>
      </c>
      <c r="E312" s="5">
        <v>253.423</v>
      </c>
      <c r="F312" s="5">
        <v>136.10400000000001</v>
      </c>
      <c r="G312" s="5">
        <v>218.70699999999999</v>
      </c>
      <c r="I312" s="5">
        <v>136.10400000000001</v>
      </c>
      <c r="J312" s="5">
        <v>136.10400000000001</v>
      </c>
      <c r="K312" s="5">
        <v>523.4</v>
      </c>
    </row>
    <row r="313" spans="2:11" x14ac:dyDescent="0.35">
      <c r="B313" s="8">
        <v>43546</v>
      </c>
      <c r="C313" s="5">
        <v>264.52199999999999</v>
      </c>
      <c r="D313" s="5">
        <v>271.42500000000001</v>
      </c>
      <c r="E313" s="5">
        <v>251.24100000000001</v>
      </c>
      <c r="F313" s="5">
        <v>137.274</v>
      </c>
      <c r="G313" s="5">
        <v>216.416</v>
      </c>
      <c r="I313" s="5">
        <v>137.274</v>
      </c>
      <c r="J313" s="5">
        <v>137.274</v>
      </c>
      <c r="K313" s="5">
        <v>524.38300000000004</v>
      </c>
    </row>
    <row r="314" spans="2:11" x14ac:dyDescent="0.35">
      <c r="B314" s="8">
        <v>43545</v>
      </c>
      <c r="C314" s="5">
        <v>274.08499999999998</v>
      </c>
      <c r="D314" s="5">
        <v>278.14299999999997</v>
      </c>
      <c r="E314" s="5">
        <v>256.68900000000002</v>
      </c>
      <c r="F314" s="5">
        <v>143.14699999999999</v>
      </c>
      <c r="G314" s="5">
        <v>220.03299999999999</v>
      </c>
      <c r="I314" s="5">
        <v>143.14699999999999</v>
      </c>
      <c r="J314" s="5">
        <v>143.14699999999999</v>
      </c>
      <c r="K314" s="5">
        <v>536.19200000000001</v>
      </c>
    </row>
    <row r="315" spans="2:11" x14ac:dyDescent="0.35">
      <c r="B315" s="8">
        <v>43544</v>
      </c>
      <c r="C315" s="5">
        <v>272.78800000000001</v>
      </c>
      <c r="D315" s="5">
        <v>275.59300000000002</v>
      </c>
      <c r="E315" s="5">
        <v>255.761</v>
      </c>
      <c r="F315" s="5">
        <v>142.88499999999999</v>
      </c>
      <c r="G315" s="5">
        <v>217.59700000000001</v>
      </c>
      <c r="I315" s="5">
        <v>142.88499999999999</v>
      </c>
      <c r="J315" s="5">
        <v>142.88499999999999</v>
      </c>
      <c r="K315" s="5">
        <v>533.14499999999998</v>
      </c>
    </row>
    <row r="316" spans="2:11" x14ac:dyDescent="0.35">
      <c r="B316" s="8">
        <v>43543</v>
      </c>
      <c r="C316" s="5">
        <v>271.74700000000001</v>
      </c>
      <c r="D316" s="5">
        <v>275.45</v>
      </c>
      <c r="E316" s="5">
        <v>254.161</v>
      </c>
      <c r="F316" s="5">
        <v>140.994</v>
      </c>
      <c r="G316" s="5">
        <v>209.363</v>
      </c>
      <c r="I316" s="5">
        <v>140.994</v>
      </c>
      <c r="J316" s="5">
        <v>140.994</v>
      </c>
      <c r="K316" s="5">
        <v>531.45399999999995</v>
      </c>
    </row>
    <row r="317" spans="2:11" x14ac:dyDescent="0.35">
      <c r="B317" s="8">
        <v>43542</v>
      </c>
      <c r="C317" s="5">
        <v>269.06299999999999</v>
      </c>
      <c r="D317" s="5">
        <v>270.452</v>
      </c>
      <c r="E317" s="5">
        <v>251.55699999999999</v>
      </c>
      <c r="F317" s="5">
        <v>136.827</v>
      </c>
      <c r="G317" s="5">
        <v>209.49799999999999</v>
      </c>
      <c r="I317" s="5">
        <v>136.827</v>
      </c>
      <c r="J317" s="5">
        <v>136.827</v>
      </c>
      <c r="K317" s="5">
        <v>519.98400000000004</v>
      </c>
    </row>
    <row r="318" spans="2:11" x14ac:dyDescent="0.35">
      <c r="B318" s="8">
        <v>43539</v>
      </c>
      <c r="C318" s="5">
        <v>265.76299999999998</v>
      </c>
      <c r="D318" s="5">
        <v>268.24</v>
      </c>
      <c r="E318" s="5">
        <v>248.822</v>
      </c>
      <c r="F318" s="5">
        <v>133.553</v>
      </c>
      <c r="G318" s="5">
        <v>202.98699999999999</v>
      </c>
      <c r="I318" s="5">
        <v>133.553</v>
      </c>
      <c r="J318" s="5">
        <v>133.553</v>
      </c>
      <c r="K318" s="5">
        <v>493.79</v>
      </c>
    </row>
    <row r="319" spans="2:11" x14ac:dyDescent="0.35">
      <c r="B319" s="8">
        <v>43538</v>
      </c>
      <c r="C319" s="5">
        <v>275.79599999999999</v>
      </c>
      <c r="D319" s="5">
        <v>276.00299999999999</v>
      </c>
      <c r="E319" s="5">
        <v>255.45</v>
      </c>
      <c r="F319" s="5">
        <v>138.791</v>
      </c>
      <c r="G319" s="5">
        <v>214.77699999999999</v>
      </c>
      <c r="I319" s="5">
        <v>138.791</v>
      </c>
      <c r="J319" s="5">
        <v>138.791</v>
      </c>
      <c r="K319" s="5">
        <v>502.26900000000001</v>
      </c>
    </row>
    <row r="320" spans="2:11" x14ac:dyDescent="0.35">
      <c r="B320" s="8">
        <v>43537</v>
      </c>
      <c r="C320" s="5">
        <v>280.233</v>
      </c>
      <c r="D320" s="5">
        <v>282.10300000000001</v>
      </c>
      <c r="E320" s="5">
        <v>259.81799999999998</v>
      </c>
      <c r="F320" s="5">
        <v>140.26499999999999</v>
      </c>
      <c r="G320" s="5">
        <v>214.119</v>
      </c>
      <c r="I320" s="5">
        <v>140.26499999999999</v>
      </c>
      <c r="J320" s="5">
        <v>140.26499999999999</v>
      </c>
      <c r="K320" s="5">
        <v>508.09399999999999</v>
      </c>
    </row>
    <row r="321" spans="2:11" x14ac:dyDescent="0.35">
      <c r="B321" s="8">
        <v>43536</v>
      </c>
      <c r="C321" s="5">
        <v>277.78899999999999</v>
      </c>
      <c r="D321" s="5">
        <v>279.476</v>
      </c>
      <c r="E321" s="5">
        <v>257.565</v>
      </c>
      <c r="F321" s="5">
        <v>139.083</v>
      </c>
      <c r="G321" s="5">
        <v>213.84700000000001</v>
      </c>
      <c r="I321" s="5">
        <v>139.083</v>
      </c>
      <c r="J321" s="5">
        <v>139.083</v>
      </c>
      <c r="K321" s="5">
        <v>514.75</v>
      </c>
    </row>
    <row r="322" spans="2:11" x14ac:dyDescent="0.35">
      <c r="B322" s="8">
        <v>43535</v>
      </c>
      <c r="C322" s="5">
        <v>283.13299999999998</v>
      </c>
      <c r="D322" s="5">
        <v>283.81700000000001</v>
      </c>
      <c r="E322" s="5">
        <v>261.81599999999997</v>
      </c>
      <c r="F322" s="5">
        <v>145.6</v>
      </c>
      <c r="G322" s="5">
        <v>216.54499999999999</v>
      </c>
      <c r="I322" s="5">
        <v>145.6</v>
      </c>
      <c r="J322" s="5">
        <v>145.6</v>
      </c>
      <c r="K322" s="5">
        <v>521.39599999999996</v>
      </c>
    </row>
    <row r="323" spans="2:11" x14ac:dyDescent="0.35">
      <c r="B323" s="8">
        <v>43532</v>
      </c>
      <c r="C323" s="5">
        <v>287.67399999999998</v>
      </c>
      <c r="D323" s="5">
        <v>292.476</v>
      </c>
      <c r="E323" s="5">
        <v>265.04399999999998</v>
      </c>
      <c r="F323" s="5">
        <v>151.87200000000001</v>
      </c>
      <c r="G323" s="5">
        <v>221.209</v>
      </c>
      <c r="I323" s="5">
        <v>151.87200000000001</v>
      </c>
      <c r="J323" s="5">
        <v>151.87200000000001</v>
      </c>
      <c r="K323" s="5">
        <v>528.08500000000004</v>
      </c>
    </row>
    <row r="324" spans="2:11" x14ac:dyDescent="0.35">
      <c r="B324" s="8">
        <v>43531</v>
      </c>
      <c r="C324" s="5">
        <v>294.95800000000003</v>
      </c>
      <c r="D324" s="5">
        <v>299.31799999999998</v>
      </c>
      <c r="E324" s="5">
        <v>271.25299999999999</v>
      </c>
      <c r="F324" s="5">
        <v>158.37799999999999</v>
      </c>
      <c r="G324" s="5">
        <v>222.59200000000001</v>
      </c>
      <c r="I324" s="5">
        <v>158.37799999999999</v>
      </c>
      <c r="J324" s="5">
        <v>158.37799999999999</v>
      </c>
      <c r="K324" s="5">
        <v>532.85900000000004</v>
      </c>
    </row>
    <row r="325" spans="2:11" x14ac:dyDescent="0.35">
      <c r="B325" s="8">
        <v>43530</v>
      </c>
      <c r="C325" s="5">
        <v>299.66800000000001</v>
      </c>
      <c r="D325" s="5">
        <v>306.52800000000002</v>
      </c>
      <c r="E325" s="5">
        <v>273.96100000000001</v>
      </c>
      <c r="F325" s="5">
        <v>160.982</v>
      </c>
      <c r="G325" s="5">
        <v>223.786</v>
      </c>
      <c r="I325" s="5">
        <v>160.982</v>
      </c>
      <c r="J325" s="5">
        <v>160.982</v>
      </c>
      <c r="K325" s="5">
        <v>538.60400000000004</v>
      </c>
    </row>
    <row r="326" spans="2:11" x14ac:dyDescent="0.35">
      <c r="B326" s="8">
        <v>43529</v>
      </c>
      <c r="C326" s="5">
        <v>296.81599999999997</v>
      </c>
      <c r="D326" s="5">
        <v>302.70100000000002</v>
      </c>
      <c r="E326" s="5">
        <v>271.86700000000002</v>
      </c>
      <c r="F326" s="5">
        <v>158.47499999999999</v>
      </c>
      <c r="G326" s="5">
        <v>220.739</v>
      </c>
      <c r="I326" s="5">
        <v>158.47499999999999</v>
      </c>
      <c r="J326" s="5">
        <v>158.47499999999999</v>
      </c>
      <c r="K326" s="5">
        <v>536.64599999999996</v>
      </c>
    </row>
    <row r="327" spans="2:11" x14ac:dyDescent="0.35">
      <c r="B327" s="8">
        <v>43528</v>
      </c>
      <c r="C327" s="5">
        <v>291.91699999999997</v>
      </c>
      <c r="D327" s="5">
        <v>293.02999999999997</v>
      </c>
      <c r="E327" s="5">
        <v>263.49</v>
      </c>
      <c r="F327" s="5">
        <v>154.649</v>
      </c>
      <c r="G327" s="5">
        <v>214.869</v>
      </c>
      <c r="I327" s="5">
        <v>154.649</v>
      </c>
      <c r="J327" s="5">
        <v>154.649</v>
      </c>
      <c r="K327" s="5">
        <v>535.45299999999997</v>
      </c>
    </row>
    <row r="328" spans="2:11" x14ac:dyDescent="0.35">
      <c r="B328" s="8">
        <v>43525</v>
      </c>
      <c r="C328" s="5">
        <v>285.51100000000002</v>
      </c>
      <c r="D328" s="5">
        <v>286.274</v>
      </c>
      <c r="E328" s="5">
        <v>259.11399999999998</v>
      </c>
      <c r="F328" s="5">
        <v>152.89699999999999</v>
      </c>
      <c r="G328" s="5">
        <v>211.24799999999999</v>
      </c>
      <c r="I328" s="5">
        <v>152.89699999999999</v>
      </c>
      <c r="J328" s="5">
        <v>152.89699999999999</v>
      </c>
      <c r="K328" s="5">
        <v>535.57799999999997</v>
      </c>
    </row>
    <row r="329" spans="2:11" x14ac:dyDescent="0.35">
      <c r="B329" s="8">
        <v>43524</v>
      </c>
      <c r="C329" s="5">
        <v>286.37</v>
      </c>
      <c r="D329" s="5">
        <v>287.27199999999999</v>
      </c>
      <c r="E329" s="5">
        <v>261.065</v>
      </c>
      <c r="F329" s="5">
        <v>154.358</v>
      </c>
      <c r="G329" s="5">
        <v>209.41900000000001</v>
      </c>
      <c r="I329" s="5">
        <v>154.358</v>
      </c>
      <c r="J329" s="5">
        <v>154.358</v>
      </c>
      <c r="K329" s="5">
        <v>554.78800000000001</v>
      </c>
    </row>
    <row r="330" spans="2:11" x14ac:dyDescent="0.35">
      <c r="B330" s="8">
        <v>43523</v>
      </c>
      <c r="C330" s="5">
        <v>285.82400000000001</v>
      </c>
      <c r="D330" s="5">
        <v>283.20499999999998</v>
      </c>
      <c r="E330" s="5">
        <v>261.577</v>
      </c>
      <c r="F330" s="5">
        <v>155.947</v>
      </c>
      <c r="G330" s="5">
        <v>205.71600000000001</v>
      </c>
      <c r="I330" s="5">
        <v>155.947</v>
      </c>
      <c r="J330" s="5">
        <v>155.947</v>
      </c>
      <c r="K330" s="5">
        <v>551.72900000000004</v>
      </c>
    </row>
    <row r="331" spans="2:11" x14ac:dyDescent="0.35">
      <c r="B331" s="8">
        <v>43522</v>
      </c>
      <c r="C331" s="5">
        <v>282.339</v>
      </c>
      <c r="D331" s="5">
        <v>281.363</v>
      </c>
      <c r="E331" s="5">
        <v>259.07499999999999</v>
      </c>
      <c r="F331" s="5">
        <v>153.38900000000001</v>
      </c>
      <c r="G331" s="5">
        <v>206.76</v>
      </c>
      <c r="I331" s="5">
        <v>153.38900000000001</v>
      </c>
      <c r="J331" s="5">
        <v>153.38900000000001</v>
      </c>
      <c r="K331" s="5">
        <v>553.47</v>
      </c>
    </row>
    <row r="332" spans="2:11" x14ac:dyDescent="0.35">
      <c r="B332" s="8">
        <v>43521</v>
      </c>
      <c r="C332" s="5">
        <v>287.23</v>
      </c>
      <c r="D332" s="5">
        <v>284.55599999999998</v>
      </c>
      <c r="E332" s="5">
        <v>265.80200000000002</v>
      </c>
      <c r="F332" s="5">
        <v>156.256</v>
      </c>
      <c r="G332" s="5">
        <v>211.64599999999999</v>
      </c>
      <c r="I332" s="5">
        <v>156.256</v>
      </c>
      <c r="J332" s="5">
        <v>156.256</v>
      </c>
      <c r="K332" s="5">
        <v>559.01900000000001</v>
      </c>
    </row>
    <row r="333" spans="2:11" x14ac:dyDescent="0.35">
      <c r="B333" s="8">
        <v>43518</v>
      </c>
      <c r="C333" s="5">
        <v>294.31099999999998</v>
      </c>
      <c r="D333" s="5">
        <v>297.22500000000002</v>
      </c>
      <c r="E333" s="5">
        <v>275.35599999999999</v>
      </c>
      <c r="F333" s="5">
        <v>162.21899999999999</v>
      </c>
      <c r="G333" s="5">
        <v>217.114</v>
      </c>
      <c r="I333" s="5">
        <v>162.21899999999999</v>
      </c>
      <c r="J333" s="5">
        <v>162.21899999999999</v>
      </c>
      <c r="K333" s="5">
        <v>570.601</v>
      </c>
    </row>
    <row r="334" spans="2:11" x14ac:dyDescent="0.35">
      <c r="B334" s="8">
        <v>43517</v>
      </c>
      <c r="C334" s="5">
        <v>298.286</v>
      </c>
      <c r="D334" s="5">
        <v>301.35500000000002</v>
      </c>
      <c r="E334" s="5">
        <v>279.78399999999999</v>
      </c>
      <c r="F334" s="5">
        <v>167.68899999999999</v>
      </c>
      <c r="G334" s="5">
        <v>218.08</v>
      </c>
      <c r="I334" s="5">
        <v>167.68899999999999</v>
      </c>
      <c r="J334" s="5">
        <v>167.68899999999999</v>
      </c>
      <c r="K334" s="5">
        <v>576.86</v>
      </c>
    </row>
    <row r="335" spans="2:11" x14ac:dyDescent="0.35">
      <c r="B335" s="8">
        <v>43516</v>
      </c>
      <c r="C335" s="5">
        <v>303.113</v>
      </c>
      <c r="D335" s="5">
        <v>305.35399999999998</v>
      </c>
      <c r="E335" s="5">
        <v>283.45699999999999</v>
      </c>
      <c r="F335" s="5">
        <v>171.601</v>
      </c>
      <c r="G335" s="5">
        <v>220.048</v>
      </c>
      <c r="I335" s="5">
        <v>171.601</v>
      </c>
      <c r="J335" s="5">
        <v>171.601</v>
      </c>
      <c r="K335" s="5">
        <v>579.92100000000005</v>
      </c>
    </row>
    <row r="336" spans="2:11" x14ac:dyDescent="0.35">
      <c r="B336" s="8">
        <v>43515</v>
      </c>
      <c r="C336" s="5">
        <v>302.03300000000002</v>
      </c>
      <c r="D336" s="5">
        <v>304.267</v>
      </c>
      <c r="E336" s="5">
        <v>281.48</v>
      </c>
      <c r="F336" s="5">
        <v>168.405</v>
      </c>
      <c r="G336" s="5">
        <v>217.58500000000001</v>
      </c>
      <c r="I336" s="5">
        <v>168.405</v>
      </c>
      <c r="J336" s="5">
        <v>168.405</v>
      </c>
      <c r="K336" s="5">
        <v>578.52099999999996</v>
      </c>
    </row>
    <row r="337" spans="2:11" x14ac:dyDescent="0.35">
      <c r="B337" s="8">
        <v>43514</v>
      </c>
      <c r="C337" s="5">
        <v>304.80799999999999</v>
      </c>
      <c r="D337" s="5">
        <v>305.24900000000002</v>
      </c>
      <c r="E337" s="5">
        <v>283.88200000000001</v>
      </c>
      <c r="F337" s="5">
        <v>169.64500000000001</v>
      </c>
      <c r="G337" s="5">
        <v>219.63200000000001</v>
      </c>
      <c r="I337" s="5">
        <v>169.64500000000001</v>
      </c>
      <c r="J337" s="5">
        <v>169.64500000000001</v>
      </c>
      <c r="K337" s="5">
        <v>581.48199999999997</v>
      </c>
    </row>
    <row r="338" spans="2:11" x14ac:dyDescent="0.35">
      <c r="B338" s="8">
        <v>43511</v>
      </c>
      <c r="C338" s="5">
        <v>304.649</v>
      </c>
      <c r="D338" s="5">
        <v>305.303</v>
      </c>
      <c r="E338" s="5">
        <v>284.11799999999999</v>
      </c>
      <c r="F338" s="5">
        <v>167.566</v>
      </c>
      <c r="G338" s="5">
        <v>217.77</v>
      </c>
      <c r="I338" s="5">
        <v>167.566</v>
      </c>
      <c r="J338" s="5">
        <v>167.566</v>
      </c>
      <c r="K338" s="5">
        <v>583.16499999999996</v>
      </c>
    </row>
    <row r="339" spans="2:11" x14ac:dyDescent="0.35">
      <c r="B339" s="8">
        <v>43510</v>
      </c>
      <c r="C339" s="5">
        <v>309.44900000000001</v>
      </c>
      <c r="D339" s="5">
        <v>309.65499999999997</v>
      </c>
      <c r="E339" s="5">
        <v>287.98700000000002</v>
      </c>
      <c r="F339" s="5">
        <v>168.94499999999999</v>
      </c>
      <c r="G339" s="5">
        <v>217.03700000000001</v>
      </c>
      <c r="I339" s="5">
        <v>168.94499999999999</v>
      </c>
      <c r="J339" s="5">
        <v>168.94499999999999</v>
      </c>
      <c r="K339" s="5">
        <v>574.26599999999996</v>
      </c>
    </row>
    <row r="340" spans="2:11" x14ac:dyDescent="0.35">
      <c r="B340" s="8">
        <v>43509</v>
      </c>
      <c r="C340" s="5">
        <v>311.77100000000002</v>
      </c>
      <c r="D340" s="5">
        <v>312.30900000000003</v>
      </c>
      <c r="E340" s="5">
        <v>292.108</v>
      </c>
      <c r="F340" s="5">
        <v>171.33199999999999</v>
      </c>
      <c r="G340" s="5">
        <v>217.88399999999999</v>
      </c>
      <c r="I340" s="5">
        <v>171.33199999999999</v>
      </c>
      <c r="J340" s="5">
        <v>171.33199999999999</v>
      </c>
      <c r="K340" s="5">
        <v>565.67100000000005</v>
      </c>
    </row>
    <row r="341" spans="2:11" x14ac:dyDescent="0.35">
      <c r="B341" s="8">
        <v>43508</v>
      </c>
      <c r="C341" s="5">
        <v>311.15899999999999</v>
      </c>
      <c r="D341" s="5">
        <v>310.70100000000002</v>
      </c>
      <c r="E341" s="5">
        <v>293.07900000000001</v>
      </c>
      <c r="F341" s="5">
        <v>170.69800000000001</v>
      </c>
      <c r="G341" s="5">
        <v>217.22800000000001</v>
      </c>
      <c r="I341" s="5">
        <v>170.69800000000001</v>
      </c>
      <c r="J341" s="5">
        <v>170.69800000000001</v>
      </c>
      <c r="K341" s="5">
        <v>552.21500000000003</v>
      </c>
    </row>
    <row r="342" spans="2:11" x14ac:dyDescent="0.35">
      <c r="B342" s="8">
        <v>43507</v>
      </c>
      <c r="C342" s="5">
        <v>311.27999999999997</v>
      </c>
      <c r="D342" s="5">
        <v>309.82600000000002</v>
      </c>
      <c r="E342" s="5">
        <v>292.60300000000001</v>
      </c>
      <c r="F342" s="5">
        <v>172.61199999999999</v>
      </c>
      <c r="G342" s="5">
        <v>215.93600000000001</v>
      </c>
      <c r="I342" s="5">
        <v>172.61199999999999</v>
      </c>
      <c r="J342" s="5">
        <v>172.61199999999999</v>
      </c>
      <c r="K342" s="5">
        <v>548.65499999999997</v>
      </c>
    </row>
    <row r="343" spans="2:11" x14ac:dyDescent="0.35">
      <c r="B343" s="8">
        <v>43504</v>
      </c>
      <c r="C343" s="5">
        <v>319.209</v>
      </c>
      <c r="D343" s="5">
        <v>320.84399999999999</v>
      </c>
      <c r="E343" s="5">
        <v>299.25200000000001</v>
      </c>
      <c r="F343" s="5">
        <v>178.53299999999999</v>
      </c>
      <c r="G343" s="5">
        <v>218.82900000000001</v>
      </c>
      <c r="I343" s="5">
        <v>178.53299999999999</v>
      </c>
      <c r="J343" s="5">
        <v>178.53299999999999</v>
      </c>
      <c r="K343" s="5">
        <v>550.27800000000002</v>
      </c>
    </row>
    <row r="344" spans="2:11" x14ac:dyDescent="0.35">
      <c r="B344" s="8">
        <v>43503</v>
      </c>
      <c r="C344" s="5">
        <v>327.392</v>
      </c>
      <c r="D344" s="5">
        <v>334.19400000000002</v>
      </c>
      <c r="E344" s="5">
        <v>305.84100000000001</v>
      </c>
      <c r="F344" s="5">
        <v>185.80699999999999</v>
      </c>
      <c r="G344" s="5">
        <v>222.447</v>
      </c>
      <c r="I344" s="5">
        <v>185.80699999999999</v>
      </c>
      <c r="J344" s="5">
        <v>185.80699999999999</v>
      </c>
      <c r="K344" s="5">
        <v>546.49300000000005</v>
      </c>
    </row>
    <row r="345" spans="2:11" x14ac:dyDescent="0.35">
      <c r="B345" s="8">
        <v>43502</v>
      </c>
      <c r="C345" s="5">
        <v>328.024</v>
      </c>
      <c r="D345" s="5">
        <v>334.75299999999999</v>
      </c>
      <c r="E345" s="5">
        <v>306.75799999999998</v>
      </c>
      <c r="F345" s="5">
        <v>183.74700000000001</v>
      </c>
      <c r="G345" s="5">
        <v>226.083</v>
      </c>
      <c r="I345" s="5">
        <v>183.74700000000001</v>
      </c>
      <c r="J345" s="5">
        <v>183.74700000000001</v>
      </c>
      <c r="K345" s="5">
        <v>530.84</v>
      </c>
    </row>
    <row r="346" spans="2:11" x14ac:dyDescent="0.35">
      <c r="B346" s="8">
        <v>43501</v>
      </c>
      <c r="C346" s="5">
        <v>321.42500000000001</v>
      </c>
      <c r="D346" s="5">
        <v>333.15</v>
      </c>
      <c r="E346" s="5">
        <v>302.54500000000002</v>
      </c>
      <c r="F346" s="5">
        <v>179.05500000000001</v>
      </c>
      <c r="G346" s="5">
        <v>222.89</v>
      </c>
      <c r="I346" s="5">
        <v>179.05500000000001</v>
      </c>
      <c r="J346" s="5">
        <v>179.05500000000001</v>
      </c>
      <c r="K346" s="5">
        <v>514.82399999999996</v>
      </c>
    </row>
    <row r="347" spans="2:11" x14ac:dyDescent="0.35">
      <c r="B347" s="8">
        <v>43500</v>
      </c>
      <c r="C347" s="5">
        <v>311.80900000000003</v>
      </c>
      <c r="D347" s="5">
        <v>322.23399999999998</v>
      </c>
      <c r="E347" s="5">
        <v>293.39</v>
      </c>
      <c r="F347" s="5">
        <v>174.608</v>
      </c>
      <c r="G347" s="5">
        <v>217.655</v>
      </c>
      <c r="I347" s="5">
        <v>174.608</v>
      </c>
      <c r="J347" s="5">
        <v>174.608</v>
      </c>
      <c r="K347" s="5">
        <v>505.06200000000001</v>
      </c>
    </row>
    <row r="348" spans="2:11" x14ac:dyDescent="0.35">
      <c r="B348" s="8">
        <v>43497</v>
      </c>
      <c r="C348" s="5">
        <v>316.93700000000001</v>
      </c>
      <c r="D348" s="5">
        <v>328.036</v>
      </c>
      <c r="E348" s="5">
        <v>297.28500000000003</v>
      </c>
      <c r="F348" s="5">
        <v>182.47200000000001</v>
      </c>
      <c r="G348" s="5">
        <v>219.81100000000001</v>
      </c>
      <c r="I348" s="5">
        <v>182.47200000000001</v>
      </c>
      <c r="J348" s="5">
        <v>182.47200000000001</v>
      </c>
      <c r="K348" s="5">
        <v>505.12599999999998</v>
      </c>
    </row>
    <row r="349" spans="2:11" x14ac:dyDescent="0.35">
      <c r="B349" s="8">
        <v>43496</v>
      </c>
      <c r="C349" s="5">
        <v>327.28300000000002</v>
      </c>
      <c r="D349" s="5">
        <v>337.30200000000002</v>
      </c>
      <c r="E349" s="5">
        <v>303.47800000000001</v>
      </c>
      <c r="F349" s="5">
        <v>191.24600000000001</v>
      </c>
      <c r="G349" s="5">
        <v>222.89</v>
      </c>
      <c r="I349" s="5">
        <v>191.24600000000001</v>
      </c>
      <c r="J349" s="5">
        <v>191.24600000000001</v>
      </c>
      <c r="K349" s="5">
        <v>507.01100000000002</v>
      </c>
    </row>
    <row r="350" spans="2:11" x14ac:dyDescent="0.35">
      <c r="B350" s="8">
        <v>43495</v>
      </c>
      <c r="C350" s="5">
        <v>327.65100000000001</v>
      </c>
      <c r="D350" s="5">
        <v>338.988</v>
      </c>
      <c r="E350" s="5">
        <v>304.13299999999998</v>
      </c>
      <c r="F350" s="5">
        <v>189.74600000000001</v>
      </c>
      <c r="G350" s="5">
        <v>223.42099999999999</v>
      </c>
      <c r="I350" s="5">
        <v>189.74600000000001</v>
      </c>
      <c r="J350" s="5">
        <v>189.74600000000001</v>
      </c>
      <c r="K350" s="5">
        <v>506.86700000000002</v>
      </c>
    </row>
    <row r="351" spans="2:11" x14ac:dyDescent="0.35">
      <c r="B351" s="8">
        <v>43494</v>
      </c>
      <c r="C351" s="5">
        <v>333.38499999999999</v>
      </c>
      <c r="D351" s="5">
        <v>342.72</v>
      </c>
      <c r="E351" s="5">
        <v>307.83</v>
      </c>
      <c r="F351" s="5">
        <v>191.029</v>
      </c>
      <c r="G351" s="5">
        <v>228.72900000000001</v>
      </c>
      <c r="I351" s="5">
        <v>191.029</v>
      </c>
      <c r="J351" s="5">
        <v>191.029</v>
      </c>
      <c r="K351" s="5">
        <v>514.625</v>
      </c>
    </row>
    <row r="352" spans="2:11" x14ac:dyDescent="0.35">
      <c r="B352" s="8">
        <v>43493</v>
      </c>
      <c r="C352" s="5">
        <v>347.02300000000002</v>
      </c>
      <c r="D352" s="5">
        <v>363.07400000000001</v>
      </c>
      <c r="E352" s="5">
        <v>322.75</v>
      </c>
      <c r="F352" s="5">
        <v>213.33500000000001</v>
      </c>
      <c r="G352" s="5">
        <v>227.203</v>
      </c>
      <c r="I352" s="5">
        <v>213.33500000000001</v>
      </c>
      <c r="J352" s="5">
        <v>213.33500000000001</v>
      </c>
      <c r="K352" s="5">
        <v>524.29999999999995</v>
      </c>
    </row>
    <row r="353" spans="2:11" x14ac:dyDescent="0.35">
      <c r="B353" s="8">
        <v>43490</v>
      </c>
      <c r="C353" s="5">
        <v>349.49</v>
      </c>
      <c r="D353" s="5">
        <v>365.75299999999999</v>
      </c>
      <c r="E353" s="5">
        <v>326.52</v>
      </c>
      <c r="F353" s="5">
        <v>221.23400000000001</v>
      </c>
      <c r="G353" s="5">
        <v>224.90899999999999</v>
      </c>
      <c r="I353" s="5">
        <v>221.23400000000001</v>
      </c>
      <c r="J353" s="5">
        <v>221.23400000000001</v>
      </c>
      <c r="K353" s="5">
        <v>526.72199999999998</v>
      </c>
    </row>
    <row r="354" spans="2:11" x14ac:dyDescent="0.35">
      <c r="B354" s="8">
        <v>43489</v>
      </c>
      <c r="C354" s="5">
        <v>348.875</v>
      </c>
      <c r="D354" s="5">
        <v>364.21899999999999</v>
      </c>
      <c r="E354" s="5">
        <v>324.74900000000002</v>
      </c>
      <c r="F354" s="5">
        <v>221.17</v>
      </c>
      <c r="G354" s="5">
        <v>222.642</v>
      </c>
      <c r="I354" s="5">
        <v>221.17</v>
      </c>
      <c r="J354" s="5">
        <v>221.17</v>
      </c>
      <c r="K354" s="5">
        <v>521.77</v>
      </c>
    </row>
    <row r="355" spans="2:11" x14ac:dyDescent="0.35">
      <c r="B355" s="8">
        <v>43488</v>
      </c>
      <c r="C355" s="5">
        <v>349.47399999999999</v>
      </c>
      <c r="D355" s="5">
        <v>362.89100000000002</v>
      </c>
      <c r="E355" s="5">
        <v>326.803</v>
      </c>
      <c r="F355" s="5">
        <v>221.81700000000001</v>
      </c>
      <c r="G355" s="5">
        <v>223.80600000000001</v>
      </c>
      <c r="I355" s="5">
        <v>221.81700000000001</v>
      </c>
      <c r="J355" s="5">
        <v>221.81700000000001</v>
      </c>
      <c r="K355" s="5">
        <v>531.10900000000004</v>
      </c>
    </row>
    <row r="356" spans="2:11" x14ac:dyDescent="0.35">
      <c r="B356" s="8">
        <v>43487</v>
      </c>
      <c r="C356" s="5">
        <v>352.07499999999999</v>
      </c>
      <c r="D356" s="5">
        <v>366.09699999999998</v>
      </c>
      <c r="E356" s="5">
        <v>328.315</v>
      </c>
      <c r="F356" s="5">
        <v>222.697</v>
      </c>
      <c r="G356" s="5">
        <v>225.12</v>
      </c>
      <c r="I356" s="5">
        <v>222.697</v>
      </c>
      <c r="J356" s="5">
        <v>222.697</v>
      </c>
      <c r="K356" s="5">
        <v>547.30899999999997</v>
      </c>
    </row>
    <row r="357" spans="2:11" x14ac:dyDescent="0.35">
      <c r="B357" s="8">
        <v>43486</v>
      </c>
      <c r="C357" s="5">
        <v>349.97399999999999</v>
      </c>
      <c r="D357" s="5">
        <v>362.98899999999998</v>
      </c>
      <c r="E357" s="5">
        <v>326.87200000000001</v>
      </c>
      <c r="F357" s="5">
        <v>224.304</v>
      </c>
      <c r="G357" s="5">
        <v>220.18</v>
      </c>
      <c r="I357" s="5">
        <v>224.304</v>
      </c>
      <c r="J357" s="5">
        <v>224.304</v>
      </c>
      <c r="K357" s="5">
        <v>551.32799999999997</v>
      </c>
    </row>
    <row r="358" spans="2:11" x14ac:dyDescent="0.35">
      <c r="B358" s="8">
        <v>43483</v>
      </c>
      <c r="C358" s="5">
        <v>349.04899999999998</v>
      </c>
      <c r="D358" s="5">
        <v>358.30700000000002</v>
      </c>
      <c r="E358" s="5">
        <v>324.30399999999997</v>
      </c>
      <c r="F358" s="5">
        <v>220.751</v>
      </c>
      <c r="G358" s="5">
        <v>218.68299999999999</v>
      </c>
      <c r="I358" s="5">
        <v>220.751</v>
      </c>
      <c r="J358" s="5">
        <v>220.751</v>
      </c>
      <c r="K358" s="5">
        <v>554.28</v>
      </c>
    </row>
    <row r="359" spans="2:11" x14ac:dyDescent="0.35">
      <c r="B359" s="8">
        <v>43482</v>
      </c>
      <c r="C359" s="5">
        <v>345.62700000000001</v>
      </c>
      <c r="D359" s="5">
        <v>350.67500000000001</v>
      </c>
      <c r="E359" s="5">
        <v>320.21699999999998</v>
      </c>
      <c r="F359" s="5">
        <v>211.26499999999999</v>
      </c>
      <c r="G359" s="5">
        <v>214.93299999999999</v>
      </c>
      <c r="I359" s="5">
        <v>211.26499999999999</v>
      </c>
      <c r="J359" s="5">
        <v>211.26499999999999</v>
      </c>
      <c r="K359" s="5">
        <v>551.82600000000002</v>
      </c>
    </row>
    <row r="360" spans="2:11" x14ac:dyDescent="0.35">
      <c r="B360" s="8">
        <v>43481</v>
      </c>
      <c r="C360" s="5">
        <v>348.87599999999998</v>
      </c>
      <c r="D360" s="5">
        <v>350.34300000000002</v>
      </c>
      <c r="E360" s="5">
        <v>324.26499999999999</v>
      </c>
      <c r="F360" s="5">
        <v>213.94</v>
      </c>
      <c r="G360" s="5">
        <v>214.869</v>
      </c>
      <c r="I360" s="5">
        <v>213.94</v>
      </c>
      <c r="J360" s="5">
        <v>213.94</v>
      </c>
      <c r="K360" s="5">
        <v>555.80799999999999</v>
      </c>
    </row>
    <row r="361" spans="2:11" x14ac:dyDescent="0.35">
      <c r="B361" s="8">
        <v>43480</v>
      </c>
      <c r="C361" s="5">
        <v>357.03399999999999</v>
      </c>
      <c r="D361" s="5">
        <v>356.48500000000001</v>
      </c>
      <c r="E361" s="5">
        <v>331.08100000000002</v>
      </c>
      <c r="F361" s="5">
        <v>225.785</v>
      </c>
      <c r="G361" s="5">
        <v>220.92400000000001</v>
      </c>
      <c r="I361" s="5">
        <v>225.785</v>
      </c>
      <c r="J361" s="5">
        <v>225.785</v>
      </c>
      <c r="K361" s="5">
        <v>564.75400000000002</v>
      </c>
    </row>
    <row r="362" spans="2:11" x14ac:dyDescent="0.35">
      <c r="B362" s="8">
        <v>43479</v>
      </c>
      <c r="C362" s="5">
        <v>358.04300000000001</v>
      </c>
      <c r="D362" s="5">
        <v>359.10399999999998</v>
      </c>
      <c r="E362" s="5">
        <v>333.21899999999999</v>
      </c>
      <c r="F362" s="5">
        <v>228.40100000000001</v>
      </c>
      <c r="G362" s="5">
        <v>221.66800000000001</v>
      </c>
      <c r="I362" s="5">
        <v>228.40100000000001</v>
      </c>
      <c r="J362" s="5">
        <v>228.40100000000001</v>
      </c>
      <c r="K362" s="5">
        <v>565.85799999999995</v>
      </c>
    </row>
    <row r="363" spans="2:11" x14ac:dyDescent="0.35">
      <c r="B363" s="8">
        <v>43476</v>
      </c>
      <c r="C363" s="5">
        <v>366.851</v>
      </c>
      <c r="D363" s="5">
        <v>367.988</v>
      </c>
      <c r="E363" s="5">
        <v>341.30399999999997</v>
      </c>
      <c r="F363" s="5">
        <v>243.11199999999999</v>
      </c>
      <c r="G363" s="5">
        <v>223.26599999999999</v>
      </c>
      <c r="I363" s="5">
        <v>243.11199999999999</v>
      </c>
      <c r="J363" s="5">
        <v>243.11199999999999</v>
      </c>
      <c r="K363" s="5">
        <v>576.77200000000005</v>
      </c>
    </row>
    <row r="364" spans="2:11" x14ac:dyDescent="0.35">
      <c r="B364" s="8">
        <v>43475</v>
      </c>
      <c r="C364" s="5">
        <v>365.15499999999997</v>
      </c>
      <c r="D364" s="5">
        <v>364.11599999999999</v>
      </c>
      <c r="E364" s="5">
        <v>340.67899999999997</v>
      </c>
      <c r="F364" s="5">
        <v>241.55500000000001</v>
      </c>
      <c r="G364" s="5">
        <v>223.49299999999999</v>
      </c>
      <c r="I364" s="5">
        <v>241.55500000000001</v>
      </c>
      <c r="J364" s="5">
        <v>241.55500000000001</v>
      </c>
      <c r="K364" s="5">
        <v>577.01400000000001</v>
      </c>
    </row>
    <row r="365" spans="2:11" x14ac:dyDescent="0.35">
      <c r="B365" s="8">
        <v>43474</v>
      </c>
      <c r="C365" s="5">
        <v>362.536</v>
      </c>
      <c r="D365" s="5">
        <v>356.53500000000003</v>
      </c>
      <c r="E365" s="5">
        <v>337.81400000000002</v>
      </c>
      <c r="F365" s="5">
        <v>236.95099999999999</v>
      </c>
      <c r="G365" s="5">
        <v>220.755</v>
      </c>
      <c r="I365" s="5">
        <v>236.95099999999999</v>
      </c>
      <c r="J365" s="5">
        <v>236.95099999999999</v>
      </c>
      <c r="K365" s="5">
        <v>573.99400000000003</v>
      </c>
    </row>
    <row r="366" spans="2:11" x14ac:dyDescent="0.35">
      <c r="B366" s="8">
        <v>43473</v>
      </c>
      <c r="C366" s="5">
        <v>366.863</v>
      </c>
      <c r="D366" s="5">
        <v>361.904</v>
      </c>
      <c r="E366" s="5">
        <v>345.14100000000002</v>
      </c>
      <c r="F366" s="5">
        <v>249.11799999999999</v>
      </c>
      <c r="G366" s="5">
        <v>219.446</v>
      </c>
      <c r="I366" s="5">
        <v>249.11799999999999</v>
      </c>
      <c r="J366" s="5">
        <v>249.11799999999999</v>
      </c>
      <c r="K366" s="5">
        <v>577.22400000000005</v>
      </c>
    </row>
    <row r="367" spans="2:11" x14ac:dyDescent="0.35">
      <c r="B367" s="8">
        <v>43472</v>
      </c>
      <c r="C367" s="5">
        <v>364.15499999999997</v>
      </c>
      <c r="D367" s="5">
        <v>358.21600000000001</v>
      </c>
      <c r="E367" s="5">
        <v>343.22899999999998</v>
      </c>
      <c r="F367" s="5">
        <v>246.739</v>
      </c>
      <c r="G367" s="5">
        <v>219.292</v>
      </c>
      <c r="I367" s="5">
        <v>246.739</v>
      </c>
      <c r="J367" s="5">
        <v>246.739</v>
      </c>
      <c r="K367" s="5">
        <v>575.43100000000004</v>
      </c>
    </row>
    <row r="368" spans="2:11" x14ac:dyDescent="0.35">
      <c r="B368" s="8">
        <v>43469</v>
      </c>
      <c r="C368" s="5">
        <v>376.59899999999999</v>
      </c>
      <c r="D368" s="5">
        <v>379.38600000000002</v>
      </c>
      <c r="E368" s="5">
        <v>357.84</v>
      </c>
      <c r="F368" s="5">
        <v>271.53199999999998</v>
      </c>
      <c r="G368" s="5">
        <v>222.416</v>
      </c>
      <c r="I368" s="5">
        <v>271.53199999999998</v>
      </c>
      <c r="J368" s="5">
        <v>271.53199999999998</v>
      </c>
      <c r="K368" s="5">
        <v>588.37099999999998</v>
      </c>
    </row>
    <row r="369" spans="2:11" x14ac:dyDescent="0.35">
      <c r="B369" s="8">
        <v>43468</v>
      </c>
      <c r="C369" s="5">
        <v>391.584</v>
      </c>
      <c r="D369" s="5">
        <v>403.12900000000002</v>
      </c>
      <c r="E369" s="5">
        <v>369.22800000000001</v>
      </c>
      <c r="F369" s="5">
        <v>286.73500000000001</v>
      </c>
      <c r="G369" s="5">
        <v>224.899</v>
      </c>
      <c r="I369" s="5">
        <v>286.73500000000001</v>
      </c>
      <c r="J369" s="5">
        <v>286.73500000000001</v>
      </c>
      <c r="K369" s="5">
        <v>589.55700000000002</v>
      </c>
    </row>
    <row r="370" spans="2:11" x14ac:dyDescent="0.35">
      <c r="B370" s="8">
        <v>43467</v>
      </c>
      <c r="C370" s="5">
        <v>394.56</v>
      </c>
      <c r="D370" s="5">
        <v>411.48200000000003</v>
      </c>
      <c r="E370" s="5">
        <v>376.03800000000001</v>
      </c>
      <c r="F370" s="5">
        <v>294.35700000000003</v>
      </c>
      <c r="G370" s="5">
        <v>226.78399999999999</v>
      </c>
      <c r="I370" s="5">
        <v>294.35700000000003</v>
      </c>
      <c r="J370" s="5">
        <v>294.35700000000003</v>
      </c>
      <c r="K370" s="5">
        <v>591.56299999999999</v>
      </c>
    </row>
    <row r="371" spans="2:11" x14ac:dyDescent="0.35">
      <c r="B371" s="8">
        <v>43465</v>
      </c>
      <c r="C371" s="5">
        <v>398.77199999999999</v>
      </c>
      <c r="D371" s="5">
        <v>415.77</v>
      </c>
      <c r="E371" s="5">
        <v>379.03899999999999</v>
      </c>
      <c r="F371" s="5">
        <v>296.221</v>
      </c>
      <c r="G371" s="5">
        <v>230.71700000000001</v>
      </c>
      <c r="I371" s="5">
        <v>296.221</v>
      </c>
      <c r="J371" s="5">
        <v>296.221</v>
      </c>
      <c r="K371" s="5">
        <v>557.68899999999996</v>
      </c>
    </row>
    <row r="372" spans="2:11" x14ac:dyDescent="0.35">
      <c r="B372" s="8">
        <v>43462</v>
      </c>
      <c r="C372" s="5">
        <v>393.40600000000001</v>
      </c>
      <c r="D372" s="5">
        <v>408.97300000000001</v>
      </c>
      <c r="E372" s="5">
        <v>369.93599999999998</v>
      </c>
      <c r="F372" s="5">
        <v>284.35899999999998</v>
      </c>
      <c r="G372" s="5">
        <v>226.50800000000001</v>
      </c>
      <c r="I372" s="5">
        <v>284.35899999999998</v>
      </c>
      <c r="J372" s="5">
        <v>284.35899999999998</v>
      </c>
      <c r="K372" s="5">
        <v>546.11699999999996</v>
      </c>
    </row>
    <row r="373" spans="2:11" x14ac:dyDescent="0.35">
      <c r="B373" s="8">
        <v>43461</v>
      </c>
      <c r="C373" s="5">
        <v>386.62299999999999</v>
      </c>
      <c r="D373" s="5">
        <v>400.20299999999997</v>
      </c>
      <c r="E373" s="5">
        <v>362.27499999999998</v>
      </c>
      <c r="F373" s="5">
        <v>278.471</v>
      </c>
      <c r="G373" s="5">
        <v>216.946</v>
      </c>
      <c r="I373" s="5">
        <v>278.471</v>
      </c>
      <c r="J373" s="5">
        <v>278.471</v>
      </c>
      <c r="K373" s="5">
        <v>531.55100000000004</v>
      </c>
    </row>
    <row r="374" spans="2:11" x14ac:dyDescent="0.35">
      <c r="B374" s="8">
        <v>43458</v>
      </c>
      <c r="C374" s="5">
        <v>386.04899999999998</v>
      </c>
      <c r="D374" s="5">
        <v>400.31099999999998</v>
      </c>
      <c r="E374" s="5">
        <v>361.85399999999998</v>
      </c>
      <c r="F374" s="5">
        <v>280.13299999999998</v>
      </c>
      <c r="G374" s="5">
        <v>216.089</v>
      </c>
      <c r="I374" s="5">
        <v>280.13299999999998</v>
      </c>
      <c r="J374" s="5">
        <v>280.13299999999998</v>
      </c>
      <c r="K374" s="5">
        <v>531.23500000000001</v>
      </c>
    </row>
    <row r="375" spans="2:11" x14ac:dyDescent="0.35">
      <c r="B375" s="8">
        <v>43455</v>
      </c>
      <c r="C375" s="5">
        <v>385.16899999999998</v>
      </c>
      <c r="D375" s="5">
        <v>399.29899999999998</v>
      </c>
      <c r="E375" s="5">
        <v>361.00799999999998</v>
      </c>
      <c r="F375" s="5">
        <v>280.59100000000001</v>
      </c>
      <c r="G375" s="5">
        <v>213.624</v>
      </c>
      <c r="I375" s="5">
        <v>280.59100000000001</v>
      </c>
      <c r="J375" s="5">
        <v>280.59100000000001</v>
      </c>
      <c r="K375" s="5">
        <v>523.36199999999997</v>
      </c>
    </row>
    <row r="376" spans="2:11" x14ac:dyDescent="0.35">
      <c r="B376" s="8">
        <v>43454</v>
      </c>
      <c r="C376" s="5">
        <v>382.89499999999998</v>
      </c>
      <c r="D376" s="5">
        <v>395.149</v>
      </c>
      <c r="E376" s="5">
        <v>357.56700000000001</v>
      </c>
      <c r="F376" s="5">
        <v>276.33699999999999</v>
      </c>
      <c r="G376" s="5">
        <v>213.29</v>
      </c>
      <c r="I376" s="5">
        <v>276.33699999999999</v>
      </c>
      <c r="J376" s="5">
        <v>276.33699999999999</v>
      </c>
      <c r="K376" s="5">
        <v>521.77300000000002</v>
      </c>
    </row>
    <row r="377" spans="2:11" x14ac:dyDescent="0.35">
      <c r="B377" s="8">
        <v>43453</v>
      </c>
      <c r="C377" s="5">
        <v>382.93</v>
      </c>
      <c r="D377" s="5">
        <v>397.541</v>
      </c>
      <c r="E377" s="5">
        <v>358.46499999999997</v>
      </c>
      <c r="F377" s="5">
        <v>277.28699999999998</v>
      </c>
      <c r="G377" s="5">
        <v>213.46</v>
      </c>
      <c r="I377" s="5">
        <v>277.28699999999998</v>
      </c>
      <c r="J377" s="5">
        <v>277.28699999999998</v>
      </c>
      <c r="K377" s="5">
        <v>521.48199999999997</v>
      </c>
    </row>
    <row r="378" spans="2:11" x14ac:dyDescent="0.35">
      <c r="B378" s="8">
        <v>43452</v>
      </c>
      <c r="C378" s="5">
        <v>383.101</v>
      </c>
      <c r="D378" s="5">
        <v>397.85300000000001</v>
      </c>
      <c r="E378" s="5">
        <v>359.11700000000002</v>
      </c>
      <c r="F378" s="5">
        <v>275.69200000000001</v>
      </c>
      <c r="G378" s="5">
        <v>213.61600000000001</v>
      </c>
      <c r="I378" s="5">
        <v>275.69200000000001</v>
      </c>
      <c r="J378" s="5">
        <v>275.69200000000001</v>
      </c>
      <c r="K378" s="5">
        <v>520.92600000000004</v>
      </c>
    </row>
    <row r="379" spans="2:11" x14ac:dyDescent="0.35">
      <c r="B379" s="8">
        <v>43451</v>
      </c>
      <c r="C379" s="5">
        <v>380.149</v>
      </c>
      <c r="D379" s="5">
        <v>397.33300000000003</v>
      </c>
      <c r="E379" s="5">
        <v>357.392</v>
      </c>
      <c r="F379" s="5">
        <v>273.20299999999997</v>
      </c>
      <c r="G379" s="5">
        <v>209.053</v>
      </c>
      <c r="I379" s="5">
        <v>273.20299999999997</v>
      </c>
      <c r="J379" s="5">
        <v>273.20299999999997</v>
      </c>
      <c r="K379" s="5">
        <v>520.44399999999996</v>
      </c>
    </row>
    <row r="380" spans="2:11" x14ac:dyDescent="0.35">
      <c r="B380" s="8">
        <v>43448</v>
      </c>
      <c r="C380" s="5">
        <v>377.85300000000001</v>
      </c>
      <c r="D380" s="5">
        <v>394.452</v>
      </c>
      <c r="E380" s="5">
        <v>355.45699999999999</v>
      </c>
      <c r="F380" s="5">
        <v>271.21100000000001</v>
      </c>
      <c r="G380" s="5">
        <v>209.14400000000001</v>
      </c>
      <c r="I380" s="5">
        <v>271.21100000000001</v>
      </c>
      <c r="J380" s="5">
        <v>271.21100000000001</v>
      </c>
      <c r="K380" s="5">
        <v>509.49900000000002</v>
      </c>
    </row>
    <row r="381" spans="2:11" x14ac:dyDescent="0.35">
      <c r="B381" s="8">
        <v>43447</v>
      </c>
      <c r="C381" s="5">
        <v>373.97300000000001</v>
      </c>
      <c r="D381" s="5">
        <v>390.92099999999999</v>
      </c>
      <c r="E381" s="5">
        <v>352.34300000000002</v>
      </c>
      <c r="F381" s="5">
        <v>266.74400000000003</v>
      </c>
      <c r="G381" s="5">
        <v>203.666</v>
      </c>
      <c r="I381" s="5">
        <v>266.74400000000003</v>
      </c>
      <c r="J381" s="5">
        <v>266.74400000000003</v>
      </c>
      <c r="K381" s="5">
        <v>502.995</v>
      </c>
    </row>
    <row r="382" spans="2:11" x14ac:dyDescent="0.35">
      <c r="B382" s="8">
        <v>43446</v>
      </c>
      <c r="C382" s="5">
        <v>375.60300000000001</v>
      </c>
      <c r="D382" s="5">
        <v>391.60899999999998</v>
      </c>
      <c r="E382" s="5">
        <v>352.99900000000002</v>
      </c>
      <c r="F382" s="5">
        <v>265.65800000000002</v>
      </c>
      <c r="G382" s="5">
        <v>203.91200000000001</v>
      </c>
      <c r="I382" s="5">
        <v>265.65800000000002</v>
      </c>
      <c r="J382" s="5">
        <v>265.65800000000002</v>
      </c>
      <c r="K382" s="5">
        <v>498.50900000000001</v>
      </c>
    </row>
    <row r="383" spans="2:11" x14ac:dyDescent="0.35">
      <c r="B383" s="8">
        <v>43445</v>
      </c>
      <c r="C383" s="5">
        <v>373.32400000000001</v>
      </c>
      <c r="D383" s="5">
        <v>386.58100000000002</v>
      </c>
      <c r="E383" s="5">
        <v>351.86700000000002</v>
      </c>
      <c r="F383" s="5">
        <v>265.16399999999999</v>
      </c>
      <c r="G383" s="5">
        <v>202.55</v>
      </c>
      <c r="I383" s="5">
        <v>265.16399999999999</v>
      </c>
      <c r="J383" s="5">
        <v>265.16399999999999</v>
      </c>
      <c r="K383" s="5">
        <v>498.59800000000001</v>
      </c>
    </row>
    <row r="384" spans="2:11" x14ac:dyDescent="0.35">
      <c r="B384" s="8">
        <v>43444</v>
      </c>
      <c r="C384" s="5">
        <v>382.06700000000001</v>
      </c>
      <c r="D384" s="5">
        <v>392.95100000000002</v>
      </c>
      <c r="E384" s="5">
        <v>356.79500000000002</v>
      </c>
      <c r="F384" s="5">
        <v>273.17899999999997</v>
      </c>
      <c r="G384" s="5">
        <v>204.13200000000001</v>
      </c>
      <c r="I384" s="5">
        <v>273.17899999999997</v>
      </c>
      <c r="J384" s="5">
        <v>273.17899999999997</v>
      </c>
      <c r="K384" s="5">
        <v>497.30799999999999</v>
      </c>
    </row>
    <row r="385" spans="2:11" x14ac:dyDescent="0.35">
      <c r="B385" s="8">
        <v>43441</v>
      </c>
      <c r="C385" s="5">
        <v>391.36799999999999</v>
      </c>
      <c r="D385" s="5">
        <v>399.79599999999999</v>
      </c>
      <c r="E385" s="5">
        <v>363.85</v>
      </c>
      <c r="F385" s="5">
        <v>281.38</v>
      </c>
      <c r="G385" s="5">
        <v>208.565</v>
      </c>
      <c r="I385" s="5">
        <v>281.38</v>
      </c>
      <c r="J385" s="5">
        <v>281.38</v>
      </c>
      <c r="K385" s="5">
        <v>496.19</v>
      </c>
    </row>
    <row r="386" spans="2:11" x14ac:dyDescent="0.35">
      <c r="B386" s="8">
        <v>43440</v>
      </c>
      <c r="C386" s="5">
        <v>395.67899999999997</v>
      </c>
      <c r="D386" s="5">
        <v>401.77600000000001</v>
      </c>
      <c r="E386" s="5">
        <v>367.07900000000001</v>
      </c>
      <c r="F386" s="5">
        <v>286.14800000000002</v>
      </c>
      <c r="G386" s="5">
        <v>208.99600000000001</v>
      </c>
      <c r="I386" s="5">
        <v>286.14800000000002</v>
      </c>
      <c r="J386" s="5">
        <v>286.14800000000002</v>
      </c>
      <c r="K386" s="5">
        <v>494.78399999999999</v>
      </c>
    </row>
    <row r="387" spans="2:11" x14ac:dyDescent="0.35">
      <c r="B387" s="8">
        <v>43439</v>
      </c>
      <c r="C387" s="5">
        <v>392.19099999999997</v>
      </c>
      <c r="D387" s="5">
        <v>398.24</v>
      </c>
      <c r="E387" s="5">
        <v>362.43299999999999</v>
      </c>
      <c r="F387" s="5">
        <v>282.46800000000002</v>
      </c>
      <c r="G387" s="5">
        <v>210.048</v>
      </c>
      <c r="I387" s="5">
        <v>282.46800000000002</v>
      </c>
      <c r="J387" s="5">
        <v>282.46800000000002</v>
      </c>
      <c r="K387" s="5">
        <v>480.02</v>
      </c>
    </row>
    <row r="388" spans="2:11" x14ac:dyDescent="0.35">
      <c r="B388" s="8">
        <v>43438</v>
      </c>
      <c r="C388" s="5">
        <v>391.78100000000001</v>
      </c>
      <c r="D388" s="5">
        <v>399.4</v>
      </c>
      <c r="E388" s="5">
        <v>361.43900000000002</v>
      </c>
      <c r="F388" s="5">
        <v>278.30200000000002</v>
      </c>
      <c r="G388" s="5">
        <v>207.86199999999999</v>
      </c>
      <c r="I388" s="5">
        <v>278.30200000000002</v>
      </c>
      <c r="J388" s="5">
        <v>278.30200000000002</v>
      </c>
      <c r="K388" s="5">
        <v>471.38799999999998</v>
      </c>
    </row>
    <row r="389" spans="2:11" x14ac:dyDescent="0.35">
      <c r="B389" s="8">
        <v>43437</v>
      </c>
      <c r="C389" s="5">
        <v>386.70299999999997</v>
      </c>
      <c r="D389" s="5">
        <v>395.58</v>
      </c>
      <c r="E389" s="5">
        <v>355.73599999999999</v>
      </c>
      <c r="F389" s="5">
        <v>271.988</v>
      </c>
      <c r="G389" s="5">
        <v>206.482</v>
      </c>
      <c r="I389" s="5">
        <v>271.988</v>
      </c>
      <c r="J389" s="5">
        <v>271.988</v>
      </c>
      <c r="K389" s="5">
        <v>454.21800000000002</v>
      </c>
    </row>
    <row r="390" spans="2:11" x14ac:dyDescent="0.35">
      <c r="B390" s="8">
        <v>43434</v>
      </c>
      <c r="C390" s="5">
        <v>383.21100000000001</v>
      </c>
      <c r="D390" s="5">
        <v>395.52199999999999</v>
      </c>
      <c r="E390" s="5">
        <v>350.64299999999997</v>
      </c>
      <c r="F390" s="5">
        <v>265.23500000000001</v>
      </c>
      <c r="G390" s="5">
        <v>205.345</v>
      </c>
      <c r="I390" s="5">
        <v>265.23500000000001</v>
      </c>
      <c r="J390" s="5">
        <v>265.23500000000001</v>
      </c>
      <c r="K390" s="5">
        <v>438.18799999999999</v>
      </c>
    </row>
    <row r="391" spans="2:11" x14ac:dyDescent="0.35">
      <c r="B391" s="8">
        <v>43433</v>
      </c>
      <c r="C391" s="5">
        <v>377.39400000000001</v>
      </c>
      <c r="D391" s="5">
        <v>391.47500000000002</v>
      </c>
      <c r="E391" s="5">
        <v>345.61700000000002</v>
      </c>
      <c r="F391" s="5">
        <v>261.517</v>
      </c>
      <c r="G391" s="5">
        <v>199.80600000000001</v>
      </c>
      <c r="I391" s="5">
        <v>261.517</v>
      </c>
      <c r="J391" s="5">
        <v>261.517</v>
      </c>
      <c r="K391" s="5">
        <v>433.827</v>
      </c>
    </row>
    <row r="392" spans="2:11" x14ac:dyDescent="0.35">
      <c r="B392" s="8">
        <v>43432</v>
      </c>
      <c r="C392" s="5">
        <v>380.13499999999999</v>
      </c>
      <c r="D392" s="5">
        <v>396.62400000000002</v>
      </c>
      <c r="E392" s="5">
        <v>347.25299999999999</v>
      </c>
      <c r="F392" s="5">
        <v>263.18</v>
      </c>
      <c r="G392" s="5">
        <v>199.98599999999999</v>
      </c>
      <c r="I392" s="5">
        <v>263.18</v>
      </c>
      <c r="J392" s="5">
        <v>263.18</v>
      </c>
      <c r="K392" s="5">
        <v>430.49299999999999</v>
      </c>
    </row>
    <row r="393" spans="2:11" x14ac:dyDescent="0.35">
      <c r="B393" s="8">
        <v>43431</v>
      </c>
      <c r="C393" s="5">
        <v>373.41399999999999</v>
      </c>
      <c r="D393" s="5">
        <v>394.65300000000002</v>
      </c>
      <c r="E393" s="5">
        <v>341.58199999999999</v>
      </c>
      <c r="F393" s="5">
        <v>255.548</v>
      </c>
      <c r="G393" s="5">
        <v>198.32900000000001</v>
      </c>
      <c r="I393" s="5">
        <v>255.548</v>
      </c>
      <c r="J393" s="5">
        <v>255.548</v>
      </c>
      <c r="K393" s="5">
        <v>427.06</v>
      </c>
    </row>
    <row r="394" spans="2:11" x14ac:dyDescent="0.35">
      <c r="B394" s="8">
        <v>43430</v>
      </c>
      <c r="C394" s="5">
        <v>361.53399999999999</v>
      </c>
      <c r="D394" s="5">
        <v>391.17700000000002</v>
      </c>
      <c r="E394" s="5">
        <v>331.19499999999999</v>
      </c>
      <c r="F394" s="5">
        <v>245.959</v>
      </c>
      <c r="G394" s="5">
        <v>193.50299999999999</v>
      </c>
      <c r="I394" s="5">
        <v>245.959</v>
      </c>
      <c r="J394" s="5">
        <v>245.959</v>
      </c>
      <c r="K394" s="5">
        <v>417.87599999999998</v>
      </c>
    </row>
    <row r="395" spans="2:11" x14ac:dyDescent="0.35">
      <c r="B395" s="8">
        <v>43427</v>
      </c>
      <c r="C395" s="5">
        <v>355.20600000000002</v>
      </c>
      <c r="E395" s="5">
        <v>323.34399999999999</v>
      </c>
      <c r="F395" s="5">
        <v>238.64699999999999</v>
      </c>
      <c r="G395" s="5">
        <v>193.23400000000001</v>
      </c>
      <c r="I395" s="5">
        <v>238.64699999999999</v>
      </c>
      <c r="J395" s="5">
        <v>238.64699999999999</v>
      </c>
      <c r="K395" s="5">
        <v>415.57400000000001</v>
      </c>
    </row>
    <row r="396" spans="2:11" x14ac:dyDescent="0.35">
      <c r="B396" s="8">
        <v>43426</v>
      </c>
      <c r="C396" s="5">
        <v>315.18599999999998</v>
      </c>
      <c r="E396" s="5">
        <v>279.90100000000001</v>
      </c>
      <c r="F396" s="5">
        <v>190.58099999999999</v>
      </c>
      <c r="G396" s="5">
        <v>191.834</v>
      </c>
      <c r="I396" s="5">
        <v>190.58099999999999</v>
      </c>
      <c r="J396" s="5">
        <v>190.58099999999999</v>
      </c>
      <c r="K396" s="5">
        <v>404.24799999999999</v>
      </c>
    </row>
    <row r="397" spans="2:11" x14ac:dyDescent="0.35">
      <c r="B397" s="8">
        <v>43425</v>
      </c>
      <c r="C397" s="5">
        <v>321.82299999999998</v>
      </c>
      <c r="E397" s="5">
        <v>283.35000000000002</v>
      </c>
      <c r="F397" s="5">
        <v>193.07300000000001</v>
      </c>
      <c r="G397" s="5">
        <v>192.71299999999999</v>
      </c>
      <c r="I397" s="5">
        <v>193.07300000000001</v>
      </c>
      <c r="J397" s="5">
        <v>193.07300000000001</v>
      </c>
      <c r="K397" s="5">
        <v>407.36200000000002</v>
      </c>
    </row>
    <row r="398" spans="2:11" x14ac:dyDescent="0.35">
      <c r="B398" s="8">
        <v>43424</v>
      </c>
      <c r="C398" s="5">
        <v>321.36900000000003</v>
      </c>
      <c r="E398" s="5">
        <v>283.81400000000002</v>
      </c>
      <c r="F398" s="5">
        <v>193.535</v>
      </c>
      <c r="G398" s="5">
        <v>191.71799999999999</v>
      </c>
      <c r="I398" s="5">
        <v>193.535</v>
      </c>
      <c r="J398" s="5">
        <v>193.535</v>
      </c>
      <c r="K398" s="5">
        <v>403.488</v>
      </c>
    </row>
    <row r="399" spans="2:11" x14ac:dyDescent="0.35">
      <c r="B399" s="8">
        <v>43423</v>
      </c>
      <c r="C399" s="5">
        <v>321.52</v>
      </c>
      <c r="E399" s="5">
        <v>283.44099999999997</v>
      </c>
      <c r="F399" s="5">
        <v>196.23500000000001</v>
      </c>
      <c r="G399" s="5">
        <v>191.792</v>
      </c>
      <c r="I399" s="5">
        <v>196.23500000000001</v>
      </c>
      <c r="J399" s="5">
        <v>196.23500000000001</v>
      </c>
      <c r="K399" s="5">
        <v>403.029</v>
      </c>
    </row>
    <row r="400" spans="2:11" x14ac:dyDescent="0.35">
      <c r="B400" s="8">
        <v>43420</v>
      </c>
      <c r="C400" s="5">
        <v>325.73599999999999</v>
      </c>
      <c r="E400" s="5">
        <v>285.87599999999998</v>
      </c>
      <c r="F400" s="5">
        <v>199.684</v>
      </c>
      <c r="G400" s="5">
        <v>194.62200000000001</v>
      </c>
      <c r="I400" s="5">
        <v>199.684</v>
      </c>
      <c r="J400" s="5">
        <v>199.684</v>
      </c>
      <c r="K400" s="5">
        <v>402.19600000000003</v>
      </c>
    </row>
    <row r="401" spans="2:11" x14ac:dyDescent="0.35">
      <c r="B401" s="8">
        <v>43419</v>
      </c>
      <c r="C401" s="5">
        <v>306.93599999999998</v>
      </c>
      <c r="E401" s="5">
        <v>270.78800000000001</v>
      </c>
      <c r="F401" s="5">
        <v>175.95099999999999</v>
      </c>
      <c r="G401" s="5">
        <v>190.43199999999999</v>
      </c>
      <c r="I401" s="5">
        <v>175.95099999999999</v>
      </c>
      <c r="J401" s="5">
        <v>175.95099999999999</v>
      </c>
      <c r="K401" s="5">
        <v>374.22699999999998</v>
      </c>
    </row>
    <row r="402" spans="2:11" x14ac:dyDescent="0.35">
      <c r="B402" s="8">
        <v>43418</v>
      </c>
      <c r="C402" s="5">
        <v>301.19099999999997</v>
      </c>
      <c r="E402" s="5">
        <v>266.02300000000002</v>
      </c>
      <c r="F402" s="5">
        <v>169.745</v>
      </c>
      <c r="G402" s="5">
        <v>186.77099999999999</v>
      </c>
      <c r="I402" s="5">
        <v>169.745</v>
      </c>
      <c r="J402" s="5">
        <v>169.745</v>
      </c>
      <c r="K402" s="5">
        <v>368.66199999999998</v>
      </c>
    </row>
    <row r="403" spans="2:11" x14ac:dyDescent="0.35">
      <c r="B403" s="8">
        <v>43417</v>
      </c>
      <c r="C403" s="5">
        <v>295.56400000000002</v>
      </c>
      <c r="E403" s="5">
        <v>261.95100000000002</v>
      </c>
      <c r="F403" s="5">
        <v>164.464</v>
      </c>
      <c r="G403" s="5">
        <v>185.011</v>
      </c>
      <c r="I403" s="5">
        <v>164.464</v>
      </c>
      <c r="J403" s="5">
        <v>164.464</v>
      </c>
      <c r="K403" s="5">
        <v>360.13299999999998</v>
      </c>
    </row>
    <row r="404" spans="2:11" x14ac:dyDescent="0.35">
      <c r="B404" s="8">
        <v>43416</v>
      </c>
      <c r="C404" s="5">
        <v>287.75099999999998</v>
      </c>
      <c r="E404" s="5">
        <v>254.83699999999999</v>
      </c>
      <c r="F404" s="5">
        <v>159.839</v>
      </c>
      <c r="G404" s="5">
        <v>183.56899999999999</v>
      </c>
      <c r="I404" s="5">
        <v>159.839</v>
      </c>
      <c r="J404" s="5">
        <v>159.839</v>
      </c>
      <c r="K404" s="5">
        <v>357.59699999999998</v>
      </c>
    </row>
    <row r="405" spans="2:11" x14ac:dyDescent="0.35">
      <c r="B405" s="8">
        <v>43413</v>
      </c>
      <c r="C405" s="5">
        <v>284.84199999999998</v>
      </c>
      <c r="E405" s="5">
        <v>251.10400000000001</v>
      </c>
      <c r="F405" s="5">
        <v>157.72200000000001</v>
      </c>
      <c r="G405" s="5">
        <v>183.10900000000001</v>
      </c>
      <c r="I405" s="5">
        <v>157.72200000000001</v>
      </c>
      <c r="J405" s="5">
        <v>157.72200000000001</v>
      </c>
      <c r="K405" s="5">
        <v>357.18</v>
      </c>
    </row>
    <row r="406" spans="2:11" x14ac:dyDescent="0.35">
      <c r="B406" s="8">
        <v>43412</v>
      </c>
      <c r="C406" s="5">
        <v>284.52100000000002</v>
      </c>
      <c r="E406" s="5">
        <v>250.374</v>
      </c>
      <c r="F406" s="5">
        <v>157.72800000000001</v>
      </c>
      <c r="G406" s="5">
        <v>181.34800000000001</v>
      </c>
      <c r="I406" s="5">
        <v>157.72800000000001</v>
      </c>
      <c r="J406" s="5">
        <v>157.72800000000001</v>
      </c>
      <c r="K406" s="5">
        <v>355.52199999999999</v>
      </c>
    </row>
    <row r="407" spans="2:11" x14ac:dyDescent="0.35">
      <c r="B407" s="8">
        <v>43411</v>
      </c>
      <c r="C407" s="5">
        <v>282.09800000000001</v>
      </c>
      <c r="E407" s="5">
        <v>247.45599999999999</v>
      </c>
      <c r="F407" s="5">
        <v>154.87</v>
      </c>
      <c r="G407" s="5">
        <v>178.88800000000001</v>
      </c>
      <c r="I407" s="5">
        <v>154.87</v>
      </c>
      <c r="J407" s="5">
        <v>154.87</v>
      </c>
      <c r="K407" s="5">
        <v>353.00799999999998</v>
      </c>
    </row>
    <row r="408" spans="2:11" x14ac:dyDescent="0.35">
      <c r="B408" s="8">
        <v>43410</v>
      </c>
      <c r="C408" s="5">
        <v>276.94499999999999</v>
      </c>
      <c r="E408" s="5">
        <v>243.62100000000001</v>
      </c>
      <c r="F408" s="5">
        <v>151.16</v>
      </c>
      <c r="G408" s="5">
        <v>177.10599999999999</v>
      </c>
      <c r="I408" s="5">
        <v>151.16</v>
      </c>
      <c r="J408" s="5">
        <v>151.16</v>
      </c>
      <c r="K408" s="5">
        <v>351.22300000000001</v>
      </c>
    </row>
    <row r="409" spans="2:11" x14ac:dyDescent="0.35">
      <c r="B409" s="8">
        <v>43409</v>
      </c>
      <c r="C409" s="5">
        <v>279.51</v>
      </c>
      <c r="E409" s="5">
        <v>246.20699999999999</v>
      </c>
      <c r="F409" s="5">
        <v>155.19</v>
      </c>
      <c r="G409" s="5">
        <v>177.35499999999999</v>
      </c>
      <c r="I409" s="5">
        <v>155.19</v>
      </c>
      <c r="J409" s="5">
        <v>155.19</v>
      </c>
      <c r="K409" s="5">
        <v>350.51900000000001</v>
      </c>
    </row>
    <row r="410" spans="2:11" x14ac:dyDescent="0.35">
      <c r="B410" s="8">
        <v>43406</v>
      </c>
      <c r="C410" s="5">
        <v>281.85899999999998</v>
      </c>
      <c r="E410" s="5">
        <v>249.21299999999999</v>
      </c>
      <c r="F410" s="5">
        <v>159.02000000000001</v>
      </c>
      <c r="G410" s="5">
        <v>180.04300000000001</v>
      </c>
      <c r="I410" s="5">
        <v>159.02000000000001</v>
      </c>
      <c r="J410" s="5">
        <v>159.02000000000001</v>
      </c>
      <c r="K410" s="5">
        <v>353.065</v>
      </c>
    </row>
    <row r="411" spans="2:11" x14ac:dyDescent="0.35">
      <c r="B411" s="8">
        <v>43405</v>
      </c>
      <c r="C411" s="5">
        <v>283.87400000000002</v>
      </c>
      <c r="E411" s="5">
        <v>250.00700000000001</v>
      </c>
      <c r="F411" s="5">
        <v>160.434</v>
      </c>
      <c r="G411" s="5">
        <v>180.274</v>
      </c>
      <c r="I411" s="5">
        <v>160.434</v>
      </c>
      <c r="J411" s="5">
        <v>160.434</v>
      </c>
      <c r="K411" s="5">
        <v>353.43</v>
      </c>
    </row>
    <row r="412" spans="2:11" x14ac:dyDescent="0.35">
      <c r="B412" s="8">
        <v>43404</v>
      </c>
      <c r="C412" s="5">
        <v>283.70299999999997</v>
      </c>
      <c r="E412" s="5">
        <v>250.74199999999999</v>
      </c>
      <c r="F412" s="5">
        <v>161.74</v>
      </c>
      <c r="G412" s="5">
        <v>178.89</v>
      </c>
      <c r="I412" s="5">
        <v>161.74</v>
      </c>
      <c r="J412" s="5">
        <v>161.74</v>
      </c>
      <c r="K412" s="5">
        <v>351.98200000000003</v>
      </c>
    </row>
    <row r="413" spans="2:11" x14ac:dyDescent="0.35">
      <c r="B413" s="8">
        <v>43403</v>
      </c>
      <c r="C413" s="5">
        <v>285.64999999999998</v>
      </c>
      <c r="E413" s="5">
        <v>252.56200000000001</v>
      </c>
      <c r="F413" s="5">
        <v>162.86000000000001</v>
      </c>
      <c r="G413" s="5">
        <v>183.46700000000001</v>
      </c>
      <c r="I413" s="5">
        <v>162.86000000000001</v>
      </c>
      <c r="J413" s="5">
        <v>162.86000000000001</v>
      </c>
      <c r="K413" s="5">
        <v>353.23899999999998</v>
      </c>
    </row>
    <row r="414" spans="2:11" x14ac:dyDescent="0.35">
      <c r="B414" s="8">
        <v>43402</v>
      </c>
      <c r="C414" s="5">
        <v>291.69</v>
      </c>
      <c r="E414" s="5">
        <v>259.06299999999999</v>
      </c>
      <c r="F414" s="5">
        <v>166.52799999999999</v>
      </c>
      <c r="G414" s="5">
        <v>184.99600000000001</v>
      </c>
      <c r="I414" s="5">
        <v>166.52799999999999</v>
      </c>
      <c r="J414" s="5">
        <v>166.52799999999999</v>
      </c>
      <c r="K414" s="5">
        <v>354.46899999999999</v>
      </c>
    </row>
    <row r="415" spans="2:11" x14ac:dyDescent="0.35">
      <c r="B415" s="8">
        <v>43399</v>
      </c>
      <c r="C415" s="5">
        <v>294.23099999999999</v>
      </c>
      <c r="E415" s="5">
        <v>258.74799999999999</v>
      </c>
      <c r="F415" s="5">
        <v>170.46799999999999</v>
      </c>
      <c r="G415" s="5">
        <v>185.78899999999999</v>
      </c>
      <c r="I415" s="5">
        <v>170.46799999999999</v>
      </c>
      <c r="J415" s="5">
        <v>170.46799999999999</v>
      </c>
      <c r="K415" s="5">
        <v>354.96199999999999</v>
      </c>
    </row>
    <row r="416" spans="2:11" x14ac:dyDescent="0.35">
      <c r="B416" s="8">
        <v>43398</v>
      </c>
      <c r="C416" s="5">
        <v>292.18200000000002</v>
      </c>
      <c r="E416" s="5">
        <v>256.83800000000002</v>
      </c>
      <c r="F416" s="5">
        <v>170.238</v>
      </c>
      <c r="G416" s="5">
        <v>185.85900000000001</v>
      </c>
      <c r="I416" s="5">
        <v>170.238</v>
      </c>
      <c r="J416" s="5">
        <v>170.238</v>
      </c>
      <c r="K416" s="5">
        <v>355.67200000000003</v>
      </c>
    </row>
    <row r="417" spans="2:11" x14ac:dyDescent="0.35">
      <c r="B417" s="8">
        <v>43397</v>
      </c>
      <c r="C417" s="5">
        <v>292.63600000000002</v>
      </c>
      <c r="E417" s="5">
        <v>257.60399999999998</v>
      </c>
      <c r="F417" s="5">
        <v>169.15899999999999</v>
      </c>
      <c r="G417" s="5">
        <v>186.78399999999999</v>
      </c>
      <c r="I417" s="5">
        <v>169.15899999999999</v>
      </c>
      <c r="J417" s="5">
        <v>169.15899999999999</v>
      </c>
      <c r="K417" s="5">
        <v>351.471</v>
      </c>
    </row>
    <row r="418" spans="2:11" x14ac:dyDescent="0.35">
      <c r="B418" s="8">
        <v>43396</v>
      </c>
      <c r="C418" s="5">
        <v>283.34100000000001</v>
      </c>
      <c r="E418" s="5">
        <v>247.655</v>
      </c>
      <c r="F418" s="5">
        <v>152.29</v>
      </c>
      <c r="G418" s="5">
        <v>182.309</v>
      </c>
      <c r="I418" s="5">
        <v>152.29</v>
      </c>
      <c r="J418" s="5">
        <v>152.29</v>
      </c>
      <c r="K418" s="5">
        <v>347.22699999999998</v>
      </c>
    </row>
    <row r="419" spans="2:11" x14ac:dyDescent="0.35">
      <c r="B419" s="8">
        <v>43395</v>
      </c>
      <c r="C419" s="5">
        <v>281.47800000000001</v>
      </c>
      <c r="E419" s="5">
        <v>244.12299999999999</v>
      </c>
      <c r="F419" s="5">
        <v>146.61500000000001</v>
      </c>
      <c r="G419" s="5">
        <v>181.79499999999999</v>
      </c>
      <c r="I419" s="5">
        <v>146.61500000000001</v>
      </c>
      <c r="J419" s="5">
        <v>146.61500000000001</v>
      </c>
      <c r="K419" s="5">
        <v>346.51400000000001</v>
      </c>
    </row>
    <row r="420" spans="2:11" x14ac:dyDescent="0.35">
      <c r="B420" s="8">
        <v>43392</v>
      </c>
      <c r="C420" s="5">
        <v>279.01799999999997</v>
      </c>
      <c r="E420" s="5">
        <v>241.11099999999999</v>
      </c>
      <c r="F420" s="5">
        <v>142.29499999999999</v>
      </c>
      <c r="G420" s="5">
        <v>179.86099999999999</v>
      </c>
      <c r="I420" s="5">
        <v>142.29499999999999</v>
      </c>
      <c r="J420" s="5">
        <v>142.29499999999999</v>
      </c>
      <c r="K420" s="5">
        <v>342.09</v>
      </c>
    </row>
    <row r="421" spans="2:11" x14ac:dyDescent="0.35">
      <c r="B421" s="8">
        <v>43391</v>
      </c>
      <c r="C421" s="5">
        <v>273.26100000000002</v>
      </c>
      <c r="E421" s="5">
        <v>236.672</v>
      </c>
      <c r="F421" s="5">
        <v>136.68799999999999</v>
      </c>
      <c r="G421" s="5">
        <v>176.572</v>
      </c>
      <c r="I421" s="5">
        <v>136.68799999999999</v>
      </c>
      <c r="J421" s="5">
        <v>136.68799999999999</v>
      </c>
      <c r="K421" s="5">
        <v>340.99400000000003</v>
      </c>
    </row>
    <row r="422" spans="2:11" x14ac:dyDescent="0.35">
      <c r="B422" s="8">
        <v>43390</v>
      </c>
      <c r="C422" s="5">
        <v>272.00799999999998</v>
      </c>
      <c r="E422" s="5">
        <v>236.11600000000001</v>
      </c>
      <c r="F422" s="5">
        <v>137.488</v>
      </c>
      <c r="G422" s="5">
        <v>178.32599999999999</v>
      </c>
      <c r="I422" s="5">
        <v>137.488</v>
      </c>
      <c r="J422" s="5">
        <v>137.488</v>
      </c>
      <c r="K422" s="5">
        <v>341.51499999999999</v>
      </c>
    </row>
    <row r="423" spans="2:11" x14ac:dyDescent="0.35">
      <c r="B423" s="8">
        <v>43389</v>
      </c>
      <c r="C423" s="5">
        <v>273.74900000000002</v>
      </c>
      <c r="E423" s="5">
        <v>237.435</v>
      </c>
      <c r="F423" s="5">
        <v>134.83799999999999</v>
      </c>
      <c r="G423" s="5">
        <v>179.23599999999999</v>
      </c>
      <c r="I423" s="5">
        <v>134.83799999999999</v>
      </c>
      <c r="J423" s="5">
        <v>134.83799999999999</v>
      </c>
      <c r="K423" s="5">
        <v>343.34</v>
      </c>
    </row>
    <row r="424" spans="2:11" x14ac:dyDescent="0.35">
      <c r="B424" s="8">
        <v>43388</v>
      </c>
      <c r="C424" s="5">
        <v>270.15499999999997</v>
      </c>
      <c r="E424" s="5">
        <v>233.672</v>
      </c>
      <c r="F424" s="5">
        <v>132.46799999999999</v>
      </c>
      <c r="G424" s="5">
        <v>176.017</v>
      </c>
      <c r="I424" s="5">
        <v>132.46799999999999</v>
      </c>
      <c r="J424" s="5">
        <v>132.46799999999999</v>
      </c>
      <c r="K424" s="5">
        <v>340.13499999999999</v>
      </c>
    </row>
    <row r="425" spans="2:11" x14ac:dyDescent="0.35">
      <c r="B425" s="8">
        <v>43385</v>
      </c>
      <c r="C425" s="5">
        <v>268.66300000000001</v>
      </c>
      <c r="E425" s="5">
        <v>232.02500000000001</v>
      </c>
      <c r="F425" s="5">
        <v>131.06899999999999</v>
      </c>
      <c r="G425" s="5">
        <v>174.7</v>
      </c>
      <c r="I425" s="5">
        <v>131.06899999999999</v>
      </c>
      <c r="J425" s="5">
        <v>131.06899999999999</v>
      </c>
      <c r="K425" s="5">
        <v>338.42399999999998</v>
      </c>
    </row>
    <row r="426" spans="2:11" x14ac:dyDescent="0.35">
      <c r="B426" s="8">
        <v>43384</v>
      </c>
      <c r="C426" s="5">
        <v>266.29500000000002</v>
      </c>
      <c r="E426" s="5">
        <v>229.83199999999999</v>
      </c>
      <c r="F426" s="5">
        <v>130.929</v>
      </c>
      <c r="G426" s="5">
        <v>173.821</v>
      </c>
      <c r="I426" s="5">
        <v>130.929</v>
      </c>
      <c r="J426" s="5">
        <v>130.929</v>
      </c>
      <c r="K426" s="5">
        <v>336.93299999999999</v>
      </c>
    </row>
    <row r="427" spans="2:11" x14ac:dyDescent="0.35">
      <c r="B427" s="8">
        <v>43383</v>
      </c>
      <c r="C427" s="5">
        <v>266.18799999999999</v>
      </c>
      <c r="E427" s="5">
        <v>229.631</v>
      </c>
      <c r="F427" s="5">
        <v>129.27199999999999</v>
      </c>
      <c r="G427" s="5">
        <v>173.625</v>
      </c>
      <c r="I427" s="5">
        <v>129.27199999999999</v>
      </c>
      <c r="J427" s="5">
        <v>129.27199999999999</v>
      </c>
      <c r="K427" s="5">
        <v>337.48599999999999</v>
      </c>
    </row>
    <row r="428" spans="2:11" x14ac:dyDescent="0.35">
      <c r="B428" s="8">
        <v>43382</v>
      </c>
      <c r="C428" s="5">
        <v>264.863</v>
      </c>
      <c r="E428" s="5">
        <v>228.95099999999999</v>
      </c>
      <c r="F428" s="5">
        <v>128.44</v>
      </c>
      <c r="G428" s="5">
        <v>172.393</v>
      </c>
      <c r="I428" s="5">
        <v>128.44</v>
      </c>
      <c r="J428" s="5">
        <v>128.44</v>
      </c>
      <c r="K428" s="5">
        <v>336.24</v>
      </c>
    </row>
    <row r="429" spans="2:11" x14ac:dyDescent="0.35">
      <c r="B429" s="8">
        <v>43381</v>
      </c>
      <c r="C429" s="5">
        <v>256.23399999999998</v>
      </c>
      <c r="E429" s="5">
        <v>220.755</v>
      </c>
      <c r="F429" s="5">
        <v>120.968</v>
      </c>
      <c r="G429" s="5">
        <v>166.93100000000001</v>
      </c>
      <c r="I429" s="5">
        <v>120.968</v>
      </c>
      <c r="J429" s="5">
        <v>120.968</v>
      </c>
      <c r="K429" s="5">
        <v>330.15699999999998</v>
      </c>
    </row>
    <row r="430" spans="2:11" x14ac:dyDescent="0.35">
      <c r="B430" s="8">
        <v>43378</v>
      </c>
      <c r="C430" s="5">
        <v>256.39100000000002</v>
      </c>
      <c r="E430" s="5">
        <v>219.881</v>
      </c>
      <c r="F430" s="5">
        <v>120.51</v>
      </c>
      <c r="G430" s="5">
        <v>166.56299999999999</v>
      </c>
      <c r="I430" s="5">
        <v>120.51</v>
      </c>
      <c r="J430" s="5">
        <v>120.51</v>
      </c>
      <c r="K430" s="5">
        <v>328.46199999999999</v>
      </c>
    </row>
    <row r="431" spans="2:11" x14ac:dyDescent="0.35">
      <c r="B431" s="8">
        <v>43377</v>
      </c>
      <c r="C431" s="5">
        <v>255.21100000000001</v>
      </c>
      <c r="E431" s="5">
        <v>218.75</v>
      </c>
      <c r="F431" s="5">
        <v>118.09399999999999</v>
      </c>
      <c r="G431" s="5">
        <v>165.66200000000001</v>
      </c>
      <c r="I431" s="5">
        <v>118.09399999999999</v>
      </c>
      <c r="J431" s="5">
        <v>118.09399999999999</v>
      </c>
      <c r="K431" s="5">
        <v>324.75799999999998</v>
      </c>
    </row>
    <row r="432" spans="2:11" x14ac:dyDescent="0.35">
      <c r="B432" s="8">
        <v>43376</v>
      </c>
      <c r="C432" s="5">
        <v>244.82499999999999</v>
      </c>
      <c r="E432" s="5">
        <v>209.471</v>
      </c>
      <c r="F432" s="5">
        <v>113.011</v>
      </c>
      <c r="G432" s="5">
        <v>163.04400000000001</v>
      </c>
      <c r="I432" s="5">
        <v>113.011</v>
      </c>
      <c r="J432" s="5">
        <v>113.011</v>
      </c>
      <c r="K432" s="5">
        <v>324.113</v>
      </c>
    </row>
    <row r="433" spans="2:11" x14ac:dyDescent="0.35">
      <c r="B433" s="8">
        <v>43375</v>
      </c>
      <c r="C433" s="5">
        <v>244.953</v>
      </c>
      <c r="E433" s="5">
        <v>209.76499999999999</v>
      </c>
      <c r="F433" s="5">
        <v>111.952</v>
      </c>
      <c r="G433" s="5">
        <v>164.34700000000001</v>
      </c>
      <c r="I433" s="5">
        <v>111.952</v>
      </c>
      <c r="J433" s="5">
        <v>111.952</v>
      </c>
      <c r="K433" s="5">
        <v>325.56900000000002</v>
      </c>
    </row>
    <row r="434" spans="2:11" x14ac:dyDescent="0.35">
      <c r="B434" s="8">
        <v>43374</v>
      </c>
      <c r="C434" s="5">
        <v>247.744</v>
      </c>
      <c r="E434" s="5">
        <v>213.13200000000001</v>
      </c>
      <c r="F434" s="5">
        <v>115.089</v>
      </c>
      <c r="G434" s="5">
        <v>165.739</v>
      </c>
      <c r="I434" s="5">
        <v>115.089</v>
      </c>
      <c r="J434" s="5">
        <v>115.089</v>
      </c>
      <c r="K434" s="5">
        <v>326.75200000000001</v>
      </c>
    </row>
    <row r="435" spans="2:11" x14ac:dyDescent="0.35">
      <c r="B435" s="8">
        <v>43371</v>
      </c>
      <c r="C435" s="5">
        <v>251.85599999999999</v>
      </c>
      <c r="E435" s="5">
        <v>216.63399999999999</v>
      </c>
      <c r="F435" s="5">
        <v>117.983</v>
      </c>
      <c r="G435" s="5">
        <v>168.90299999999999</v>
      </c>
      <c r="I435" s="5">
        <v>117.983</v>
      </c>
      <c r="J435" s="5">
        <v>117.983</v>
      </c>
      <c r="K435" s="5">
        <v>333.69299999999998</v>
      </c>
    </row>
    <row r="436" spans="2:11" x14ac:dyDescent="0.35">
      <c r="B436" s="8">
        <v>43370</v>
      </c>
      <c r="C436" s="5">
        <v>250.95400000000001</v>
      </c>
      <c r="E436" s="5">
        <v>214.292</v>
      </c>
      <c r="F436" s="5">
        <v>117.742</v>
      </c>
      <c r="G436" s="5">
        <v>165.83500000000001</v>
      </c>
      <c r="I436" s="5">
        <v>117.742</v>
      </c>
      <c r="J436" s="5">
        <v>117.742</v>
      </c>
      <c r="K436" s="5">
        <v>331.10199999999998</v>
      </c>
    </row>
    <row r="437" spans="2:11" x14ac:dyDescent="0.35">
      <c r="B437" s="8">
        <v>43369</v>
      </c>
      <c r="C437" s="5">
        <v>253.137</v>
      </c>
      <c r="E437" s="5">
        <v>215.608</v>
      </c>
      <c r="F437" s="5">
        <v>119.648</v>
      </c>
      <c r="G437" s="5">
        <v>167.37899999999999</v>
      </c>
      <c r="I437" s="5">
        <v>119.648</v>
      </c>
      <c r="J437" s="5">
        <v>119.648</v>
      </c>
      <c r="K437" s="5">
        <v>333.97500000000002</v>
      </c>
    </row>
    <row r="438" spans="2:11" x14ac:dyDescent="0.35">
      <c r="B438" s="8">
        <v>43368</v>
      </c>
      <c r="C438" s="5">
        <v>248.54900000000001</v>
      </c>
      <c r="E438" s="5">
        <v>211.30500000000001</v>
      </c>
      <c r="F438" s="5">
        <v>117.206</v>
      </c>
      <c r="G438" s="5">
        <v>165.66399999999999</v>
      </c>
      <c r="I438" s="5">
        <v>117.206</v>
      </c>
      <c r="J438" s="5">
        <v>117.206</v>
      </c>
      <c r="K438" s="5">
        <v>332.11200000000002</v>
      </c>
    </row>
    <row r="439" spans="2:11" x14ac:dyDescent="0.35">
      <c r="B439" s="8">
        <v>43367</v>
      </c>
      <c r="C439" s="5">
        <v>249.745</v>
      </c>
      <c r="E439" s="5">
        <v>212.23400000000001</v>
      </c>
      <c r="F439" s="5">
        <v>118.896</v>
      </c>
      <c r="G439" s="5">
        <v>165.351</v>
      </c>
      <c r="I439" s="5">
        <v>118.896</v>
      </c>
      <c r="J439" s="5">
        <v>118.896</v>
      </c>
      <c r="K439" s="5">
        <v>333.44799999999998</v>
      </c>
    </row>
    <row r="440" spans="2:11" x14ac:dyDescent="0.35">
      <c r="B440" s="8">
        <v>43364</v>
      </c>
      <c r="C440" s="5">
        <v>251.41200000000001</v>
      </c>
      <c r="E440" s="5">
        <v>213.47300000000001</v>
      </c>
      <c r="F440" s="5">
        <v>119.378</v>
      </c>
      <c r="G440" s="5">
        <v>162.47399999999999</v>
      </c>
      <c r="I440" s="5">
        <v>119.378</v>
      </c>
      <c r="J440" s="5">
        <v>119.378</v>
      </c>
      <c r="K440" s="5">
        <v>330.65100000000001</v>
      </c>
    </row>
    <row r="441" spans="2:11" x14ac:dyDescent="0.35">
      <c r="B441" s="8">
        <v>43363</v>
      </c>
      <c r="C441" s="5">
        <v>254.029</v>
      </c>
      <c r="E441" s="5">
        <v>216.37700000000001</v>
      </c>
      <c r="F441" s="5">
        <v>122.473</v>
      </c>
      <c r="G441" s="5">
        <v>164.22499999999999</v>
      </c>
      <c r="I441" s="5">
        <v>122.473</v>
      </c>
      <c r="J441" s="5">
        <v>122.473</v>
      </c>
      <c r="K441" s="5">
        <v>331.62400000000002</v>
      </c>
    </row>
    <row r="442" spans="2:11" x14ac:dyDescent="0.35">
      <c r="B442" s="8">
        <v>43362</v>
      </c>
      <c r="C442" s="5">
        <v>264.57</v>
      </c>
      <c r="E442" s="5">
        <v>227.27099999999999</v>
      </c>
      <c r="F442" s="5">
        <v>132.916</v>
      </c>
      <c r="G442" s="5">
        <v>166.999</v>
      </c>
      <c r="I442" s="5">
        <v>132.916</v>
      </c>
      <c r="J442" s="5">
        <v>132.916</v>
      </c>
      <c r="K442" s="5">
        <v>340.88099999999997</v>
      </c>
    </row>
    <row r="443" spans="2:11" x14ac:dyDescent="0.35">
      <c r="B443" s="8">
        <v>43361</v>
      </c>
      <c r="C443" s="5">
        <v>266.291</v>
      </c>
      <c r="E443" s="5">
        <v>228.565</v>
      </c>
      <c r="F443" s="5">
        <v>135.36699999999999</v>
      </c>
      <c r="G443" s="5">
        <v>165.30799999999999</v>
      </c>
      <c r="I443" s="5">
        <v>135.36699999999999</v>
      </c>
      <c r="J443" s="5">
        <v>135.36699999999999</v>
      </c>
      <c r="K443" s="5">
        <v>340.726</v>
      </c>
    </row>
    <row r="444" spans="2:11" x14ac:dyDescent="0.35">
      <c r="B444" s="8">
        <v>43360</v>
      </c>
      <c r="C444" s="5">
        <v>272.17700000000002</v>
      </c>
      <c r="E444" s="5">
        <v>234.07900000000001</v>
      </c>
      <c r="F444" s="5">
        <v>143.33799999999999</v>
      </c>
      <c r="G444" s="5">
        <v>164.71100000000001</v>
      </c>
      <c r="I444" s="5">
        <v>143.33799999999999</v>
      </c>
      <c r="J444" s="5">
        <v>143.33799999999999</v>
      </c>
      <c r="K444" s="5">
        <v>340.33600000000001</v>
      </c>
    </row>
    <row r="445" spans="2:11" x14ac:dyDescent="0.35">
      <c r="B445" s="8">
        <v>43357</v>
      </c>
      <c r="C445" s="5">
        <v>278.017</v>
      </c>
      <c r="E445" s="5">
        <v>241.57900000000001</v>
      </c>
      <c r="F445" s="5">
        <v>151.84700000000001</v>
      </c>
      <c r="G445" s="5">
        <v>165.70099999999999</v>
      </c>
      <c r="I445" s="5">
        <v>151.84700000000001</v>
      </c>
      <c r="J445" s="5">
        <v>151.84700000000001</v>
      </c>
      <c r="K445" s="5">
        <v>342.01100000000002</v>
      </c>
    </row>
    <row r="446" spans="2:11" x14ac:dyDescent="0.35">
      <c r="B446" s="8">
        <v>43356</v>
      </c>
      <c r="C446" s="5">
        <v>283.01100000000002</v>
      </c>
      <c r="E446" s="5">
        <v>246.352</v>
      </c>
      <c r="F446" s="5">
        <v>157.352</v>
      </c>
      <c r="G446" s="5">
        <v>166.947</v>
      </c>
      <c r="I446" s="5">
        <v>157.352</v>
      </c>
      <c r="J446" s="5">
        <v>157.352</v>
      </c>
      <c r="K446" s="5">
        <v>345.36200000000002</v>
      </c>
    </row>
    <row r="447" spans="2:11" x14ac:dyDescent="0.35">
      <c r="B447" s="8">
        <v>43355</v>
      </c>
      <c r="C447" s="5">
        <v>287.25400000000002</v>
      </c>
      <c r="E447" s="5">
        <v>248.50700000000001</v>
      </c>
      <c r="F447" s="5">
        <v>158.785</v>
      </c>
      <c r="G447" s="5">
        <v>169.46899999999999</v>
      </c>
      <c r="I447" s="5">
        <v>158.785</v>
      </c>
      <c r="J447" s="5">
        <v>158.785</v>
      </c>
      <c r="K447" s="5">
        <v>347.66500000000002</v>
      </c>
    </row>
    <row r="448" spans="2:11" x14ac:dyDescent="0.35">
      <c r="B448" s="8">
        <v>43354</v>
      </c>
      <c r="C448" s="5">
        <v>293.32499999999999</v>
      </c>
      <c r="E448" s="5">
        <v>256.83</v>
      </c>
      <c r="F448" s="5">
        <v>166.36699999999999</v>
      </c>
      <c r="G448" s="5">
        <v>172.48500000000001</v>
      </c>
      <c r="I448" s="5">
        <v>166.36699999999999</v>
      </c>
      <c r="J448" s="5">
        <v>166.36699999999999</v>
      </c>
      <c r="K448" s="5">
        <v>350.91300000000001</v>
      </c>
    </row>
    <row r="449" spans="2:11" x14ac:dyDescent="0.35">
      <c r="B449" s="8">
        <v>43353</v>
      </c>
      <c r="C449" s="5">
        <v>295.79199999999997</v>
      </c>
      <c r="E449" s="5">
        <v>258.62099999999998</v>
      </c>
      <c r="F449" s="5">
        <v>167.32900000000001</v>
      </c>
      <c r="G449" s="5">
        <v>174.023</v>
      </c>
      <c r="I449" s="5">
        <v>167.32900000000001</v>
      </c>
      <c r="J449" s="5">
        <v>167.32900000000001</v>
      </c>
      <c r="K449" s="5">
        <v>352.62400000000002</v>
      </c>
    </row>
    <row r="450" spans="2:11" x14ac:dyDescent="0.35">
      <c r="B450" s="8">
        <v>43350</v>
      </c>
      <c r="C450" s="5">
        <v>295.29300000000001</v>
      </c>
      <c r="E450" s="5">
        <v>258.46699999999998</v>
      </c>
      <c r="F450" s="5">
        <v>169.69200000000001</v>
      </c>
      <c r="G450" s="5">
        <v>173.226</v>
      </c>
      <c r="I450" s="5">
        <v>169.69200000000001</v>
      </c>
      <c r="J450" s="5">
        <v>169.69200000000001</v>
      </c>
      <c r="K450" s="5">
        <v>351.90499999999997</v>
      </c>
    </row>
    <row r="451" spans="2:11" x14ac:dyDescent="0.35">
      <c r="B451" s="8">
        <v>43349</v>
      </c>
      <c r="C451" s="5">
        <v>297.58499999999998</v>
      </c>
      <c r="E451" s="5">
        <v>261.61200000000002</v>
      </c>
      <c r="F451" s="5">
        <v>175.267</v>
      </c>
      <c r="G451" s="5">
        <v>175.67099999999999</v>
      </c>
      <c r="I451" s="5">
        <v>175.267</v>
      </c>
      <c r="J451" s="5">
        <v>175.267</v>
      </c>
      <c r="K451" s="5">
        <v>354.30500000000001</v>
      </c>
    </row>
    <row r="452" spans="2:11" x14ac:dyDescent="0.35">
      <c r="B452" s="8">
        <v>43348</v>
      </c>
      <c r="C452" s="5">
        <v>299.012</v>
      </c>
      <c r="E452" s="5">
        <v>263.226</v>
      </c>
      <c r="F452" s="5">
        <v>177.05</v>
      </c>
      <c r="G452" s="5">
        <v>176.21799999999999</v>
      </c>
      <c r="I452" s="5">
        <v>177.05</v>
      </c>
      <c r="J452" s="5">
        <v>177.05</v>
      </c>
      <c r="K452" s="5">
        <v>355.36900000000003</v>
      </c>
    </row>
    <row r="453" spans="2:11" x14ac:dyDescent="0.35">
      <c r="B453" s="8">
        <v>43347</v>
      </c>
      <c r="C453" s="5">
        <v>301.78699999999998</v>
      </c>
      <c r="E453" s="5">
        <v>266.63200000000001</v>
      </c>
      <c r="F453" s="5">
        <v>181.256</v>
      </c>
      <c r="G453" s="5">
        <v>177.95099999999999</v>
      </c>
      <c r="I453" s="5">
        <v>181.256</v>
      </c>
      <c r="J453" s="5">
        <v>181.256</v>
      </c>
      <c r="K453" s="5">
        <v>357.86200000000002</v>
      </c>
    </row>
    <row r="454" spans="2:11" x14ac:dyDescent="0.35">
      <c r="B454" s="8">
        <v>43346</v>
      </c>
      <c r="C454" s="5">
        <v>301.99400000000003</v>
      </c>
      <c r="E454" s="5">
        <v>266.35000000000002</v>
      </c>
      <c r="F454" s="5">
        <v>182.095</v>
      </c>
      <c r="G454" s="5">
        <v>177.053</v>
      </c>
      <c r="I454" s="5">
        <v>182.095</v>
      </c>
      <c r="J454" s="5">
        <v>182.095</v>
      </c>
      <c r="K454" s="5">
        <v>357.00799999999998</v>
      </c>
    </row>
    <row r="455" spans="2:11" x14ac:dyDescent="0.35">
      <c r="B455" s="8">
        <v>43343</v>
      </c>
      <c r="C455" s="5">
        <v>302.09699999999998</v>
      </c>
      <c r="E455" s="5">
        <v>266.06599999999997</v>
      </c>
      <c r="F455" s="5">
        <v>182.19300000000001</v>
      </c>
      <c r="G455" s="5">
        <v>177.66499999999999</v>
      </c>
      <c r="I455" s="5">
        <v>182.19300000000001</v>
      </c>
      <c r="J455" s="5">
        <v>182.19300000000001</v>
      </c>
      <c r="K455" s="5">
        <v>355.97800000000001</v>
      </c>
    </row>
    <row r="456" spans="2:11" x14ac:dyDescent="0.35">
      <c r="B456" s="8">
        <v>43342</v>
      </c>
      <c r="C456" s="5">
        <v>302.137</v>
      </c>
      <c r="E456" s="5">
        <v>265.59399999999999</v>
      </c>
      <c r="F456" s="5">
        <v>180.27500000000001</v>
      </c>
      <c r="G456" s="5">
        <v>178.23099999999999</v>
      </c>
      <c r="I456" s="5">
        <v>180.27500000000001</v>
      </c>
      <c r="J456" s="5">
        <v>180.27500000000001</v>
      </c>
      <c r="K456" s="5">
        <v>356.52300000000002</v>
      </c>
    </row>
    <row r="457" spans="2:11" x14ac:dyDescent="0.35">
      <c r="B457" s="8">
        <v>43341</v>
      </c>
      <c r="C457" s="5">
        <v>300.61099999999999</v>
      </c>
      <c r="E457" s="5">
        <v>263.892</v>
      </c>
      <c r="F457" s="5">
        <v>178.571</v>
      </c>
      <c r="G457" s="5">
        <v>176.84700000000001</v>
      </c>
      <c r="I457" s="5">
        <v>178.571</v>
      </c>
      <c r="J457" s="5">
        <v>178.571</v>
      </c>
      <c r="K457" s="5">
        <v>354.43799999999999</v>
      </c>
    </row>
    <row r="458" spans="2:11" x14ac:dyDescent="0.35">
      <c r="B458" s="8">
        <v>43340</v>
      </c>
      <c r="C458" s="5">
        <v>298.404</v>
      </c>
      <c r="E458" s="5">
        <v>261.60599999999999</v>
      </c>
      <c r="F458" s="5">
        <v>178.28399999999999</v>
      </c>
      <c r="G458" s="5">
        <v>174.60400000000001</v>
      </c>
      <c r="I458" s="5">
        <v>178.28399999999999</v>
      </c>
      <c r="J458" s="5">
        <v>178.28399999999999</v>
      </c>
      <c r="K458" s="5">
        <v>350.77199999999999</v>
      </c>
    </row>
    <row r="459" spans="2:11" x14ac:dyDescent="0.35">
      <c r="B459" s="8">
        <v>43336</v>
      </c>
      <c r="C459" s="5">
        <v>293.66199999999998</v>
      </c>
      <c r="E459" s="5">
        <v>257.86599999999999</v>
      </c>
      <c r="F459" s="5">
        <v>175.09700000000001</v>
      </c>
      <c r="G459" s="5">
        <v>171.04599999999999</v>
      </c>
      <c r="I459" s="5">
        <v>175.09700000000001</v>
      </c>
      <c r="J459" s="5">
        <v>175.09700000000001</v>
      </c>
      <c r="K459" s="5">
        <v>347.00400000000002</v>
      </c>
    </row>
    <row r="460" spans="2:11" x14ac:dyDescent="0.35">
      <c r="B460" s="8">
        <v>43335</v>
      </c>
      <c r="C460" s="5">
        <v>295.80500000000001</v>
      </c>
      <c r="E460" s="5">
        <v>260.07100000000003</v>
      </c>
      <c r="F460" s="5">
        <v>175.91200000000001</v>
      </c>
      <c r="G460" s="5">
        <v>172.191</v>
      </c>
      <c r="I460" s="5">
        <v>175.91200000000001</v>
      </c>
      <c r="J460" s="5">
        <v>175.91200000000001</v>
      </c>
      <c r="K460" s="5">
        <v>342.94499999999999</v>
      </c>
    </row>
    <row r="461" spans="2:11" x14ac:dyDescent="0.35">
      <c r="B461" s="8">
        <v>43334</v>
      </c>
      <c r="C461" s="5">
        <v>296.43799999999999</v>
      </c>
      <c r="E461" s="5">
        <v>260.41199999999998</v>
      </c>
      <c r="F461" s="5">
        <v>175.11199999999999</v>
      </c>
      <c r="G461" s="5">
        <v>175.49100000000001</v>
      </c>
      <c r="I461" s="5">
        <v>175.11199999999999</v>
      </c>
      <c r="J461" s="5">
        <v>175.11199999999999</v>
      </c>
      <c r="K461" s="5">
        <v>345.375</v>
      </c>
    </row>
    <row r="462" spans="2:11" x14ac:dyDescent="0.35">
      <c r="B462" s="8">
        <v>43333</v>
      </c>
      <c r="C462" s="5">
        <v>297.19799999999998</v>
      </c>
      <c r="E462" s="5">
        <v>261.67899999999997</v>
      </c>
      <c r="F462" s="5">
        <v>177.934</v>
      </c>
      <c r="G462" s="5">
        <v>174.87100000000001</v>
      </c>
      <c r="I462" s="5">
        <v>177.934</v>
      </c>
      <c r="J462" s="5">
        <v>177.934</v>
      </c>
      <c r="K462" s="5">
        <v>341.55799999999999</v>
      </c>
    </row>
    <row r="463" spans="2:11" x14ac:dyDescent="0.35">
      <c r="B463" s="8">
        <v>43332</v>
      </c>
      <c r="C463" s="5">
        <v>297.63200000000001</v>
      </c>
      <c r="E463" s="5">
        <v>261.59699999999998</v>
      </c>
      <c r="F463" s="5">
        <v>177.69900000000001</v>
      </c>
      <c r="G463" s="5">
        <v>174.595</v>
      </c>
      <c r="I463" s="5">
        <v>177.69900000000001</v>
      </c>
      <c r="J463" s="5">
        <v>177.69900000000001</v>
      </c>
      <c r="K463" s="5">
        <v>346.05399999999997</v>
      </c>
    </row>
    <row r="464" spans="2:11" x14ac:dyDescent="0.35">
      <c r="B464" s="8">
        <v>43329</v>
      </c>
      <c r="C464" s="5">
        <v>297.47500000000002</v>
      </c>
      <c r="E464" s="5">
        <v>261.51499999999999</v>
      </c>
      <c r="F464" s="5">
        <v>177.661</v>
      </c>
      <c r="G464" s="5">
        <v>175.20099999999999</v>
      </c>
      <c r="I464" s="5">
        <v>177.661</v>
      </c>
      <c r="J464" s="5">
        <v>177.661</v>
      </c>
      <c r="K464" s="5">
        <v>344.58300000000003</v>
      </c>
    </row>
    <row r="465" spans="2:11" x14ac:dyDescent="0.35">
      <c r="B465" s="8">
        <v>43328</v>
      </c>
      <c r="C465" s="5">
        <v>297.72699999999998</v>
      </c>
      <c r="E465" s="5">
        <v>262.39499999999998</v>
      </c>
      <c r="F465" s="5">
        <v>180.345</v>
      </c>
      <c r="G465" s="5">
        <v>175.03100000000001</v>
      </c>
      <c r="I465" s="5">
        <v>180.345</v>
      </c>
      <c r="J465" s="5">
        <v>180.345</v>
      </c>
      <c r="K465" s="5">
        <v>344.17099999999999</v>
      </c>
    </row>
    <row r="466" spans="2:11" x14ac:dyDescent="0.35">
      <c r="B466" s="8">
        <v>43327</v>
      </c>
      <c r="C466" s="5">
        <v>299.92200000000003</v>
      </c>
      <c r="E466" s="5">
        <v>264.654</v>
      </c>
      <c r="F466" s="5">
        <v>183.74700000000001</v>
      </c>
      <c r="G466" s="5">
        <v>176.91200000000001</v>
      </c>
      <c r="I466" s="5">
        <v>183.74700000000001</v>
      </c>
      <c r="J466" s="5">
        <v>183.74700000000001</v>
      </c>
      <c r="K466" s="5">
        <v>344.81700000000001</v>
      </c>
    </row>
    <row r="467" spans="2:11" x14ac:dyDescent="0.35">
      <c r="B467" s="8">
        <v>43326</v>
      </c>
      <c r="C467" s="5">
        <v>299.334</v>
      </c>
      <c r="E467" s="5">
        <v>264.072</v>
      </c>
      <c r="F467" s="5">
        <v>183.095</v>
      </c>
      <c r="G467" s="5">
        <v>175.90299999999999</v>
      </c>
      <c r="I467" s="5">
        <v>183.095</v>
      </c>
      <c r="J467" s="5">
        <v>183.095</v>
      </c>
      <c r="K467" s="5">
        <v>345.1</v>
      </c>
    </row>
    <row r="468" spans="2:11" x14ac:dyDescent="0.35">
      <c r="B468" s="8">
        <v>43325</v>
      </c>
      <c r="C468" s="5">
        <v>299.089</v>
      </c>
      <c r="E468" s="5">
        <v>264.31200000000001</v>
      </c>
      <c r="F468" s="5">
        <v>183.72</v>
      </c>
      <c r="G468" s="5">
        <v>175.85</v>
      </c>
      <c r="I468" s="5">
        <v>183.72</v>
      </c>
      <c r="J468" s="5">
        <v>183.72</v>
      </c>
      <c r="K468" s="5">
        <v>343.86599999999999</v>
      </c>
    </row>
    <row r="469" spans="2:11" x14ac:dyDescent="0.35">
      <c r="B469" s="8">
        <v>43322</v>
      </c>
      <c r="C469" s="5">
        <v>298.99</v>
      </c>
      <c r="E469" s="5">
        <v>264.92899999999997</v>
      </c>
      <c r="F469" s="5">
        <v>183.619</v>
      </c>
      <c r="G469" s="5">
        <v>175.798</v>
      </c>
      <c r="I469" s="5">
        <v>183.619</v>
      </c>
      <c r="J469" s="5">
        <v>183.619</v>
      </c>
      <c r="K469" s="5">
        <v>343.35599999999999</v>
      </c>
    </row>
    <row r="470" spans="2:11" x14ac:dyDescent="0.35">
      <c r="B470" s="8">
        <v>43321</v>
      </c>
      <c r="C470" s="5">
        <v>293</v>
      </c>
      <c r="E470" s="5">
        <v>261.20699999999999</v>
      </c>
      <c r="F470" s="5">
        <v>177.95099999999999</v>
      </c>
      <c r="G470" s="5">
        <v>173.11099999999999</v>
      </c>
      <c r="I470" s="5">
        <v>177.95099999999999</v>
      </c>
      <c r="J470" s="5">
        <v>177.95099999999999</v>
      </c>
      <c r="K470" s="5">
        <v>339.12</v>
      </c>
    </row>
    <row r="471" spans="2:11" x14ac:dyDescent="0.35">
      <c r="B471" s="8">
        <v>43320</v>
      </c>
      <c r="C471" s="5">
        <v>291.50900000000001</v>
      </c>
      <c r="E471" s="5">
        <v>260.41199999999998</v>
      </c>
      <c r="F471" s="5">
        <v>176.38499999999999</v>
      </c>
      <c r="G471" s="5">
        <v>175.46899999999999</v>
      </c>
      <c r="I471" s="5">
        <v>176.38499999999999</v>
      </c>
      <c r="J471" s="5">
        <v>176.38499999999999</v>
      </c>
      <c r="K471" s="5">
        <v>342.16500000000002</v>
      </c>
    </row>
    <row r="472" spans="2:11" x14ac:dyDescent="0.35">
      <c r="B472" s="8">
        <v>43319</v>
      </c>
      <c r="C472" s="5">
        <v>288.91000000000003</v>
      </c>
      <c r="E472" s="5">
        <v>258.86</v>
      </c>
      <c r="F472" s="5">
        <v>174.50200000000001</v>
      </c>
      <c r="G472" s="5">
        <v>174.25200000000001</v>
      </c>
      <c r="I472" s="5">
        <v>174.50200000000001</v>
      </c>
      <c r="J472" s="5">
        <v>174.50200000000001</v>
      </c>
      <c r="K472" s="5">
        <v>338.82900000000001</v>
      </c>
    </row>
    <row r="473" spans="2:11" x14ac:dyDescent="0.35">
      <c r="B473" s="8">
        <v>43318</v>
      </c>
      <c r="C473" s="5">
        <v>282.60399999999998</v>
      </c>
      <c r="E473" s="5">
        <v>252.45099999999999</v>
      </c>
      <c r="F473" s="5">
        <v>168.38800000000001</v>
      </c>
      <c r="G473" s="5">
        <v>169.71</v>
      </c>
      <c r="I473" s="5">
        <v>168.38800000000001</v>
      </c>
      <c r="J473" s="5">
        <v>168.38800000000001</v>
      </c>
      <c r="K473" s="5">
        <v>334.351</v>
      </c>
    </row>
    <row r="474" spans="2:11" x14ac:dyDescent="0.35">
      <c r="B474" s="8">
        <v>43315</v>
      </c>
      <c r="C474" s="5">
        <v>281.30700000000002</v>
      </c>
      <c r="E474" s="5">
        <v>251.60900000000001</v>
      </c>
      <c r="F474" s="5">
        <v>167.94200000000001</v>
      </c>
      <c r="G474" s="5">
        <v>167.935</v>
      </c>
      <c r="I474" s="5">
        <v>167.94200000000001</v>
      </c>
      <c r="J474" s="5">
        <v>167.94200000000001</v>
      </c>
      <c r="K474" s="5">
        <v>332.71199999999999</v>
      </c>
    </row>
    <row r="475" spans="2:11" x14ac:dyDescent="0.35">
      <c r="B475" s="8">
        <v>43314</v>
      </c>
      <c r="C475" s="5">
        <v>280.678</v>
      </c>
      <c r="E475" s="5">
        <v>251.012</v>
      </c>
      <c r="F475" s="5">
        <v>168.46600000000001</v>
      </c>
      <c r="G475" s="5">
        <v>167.44300000000001</v>
      </c>
      <c r="I475" s="5">
        <v>168.46600000000001</v>
      </c>
      <c r="J475" s="5">
        <v>168.46600000000001</v>
      </c>
      <c r="K475" s="5">
        <v>331.58100000000002</v>
      </c>
    </row>
    <row r="476" spans="2:11" x14ac:dyDescent="0.35">
      <c r="B476" s="8">
        <v>43313</v>
      </c>
      <c r="C476" s="5">
        <v>283.20600000000002</v>
      </c>
      <c r="E476" s="5">
        <v>253.376</v>
      </c>
      <c r="F476" s="5">
        <v>169.965</v>
      </c>
      <c r="G476" s="5">
        <v>168.92500000000001</v>
      </c>
      <c r="I476" s="5">
        <v>169.965</v>
      </c>
      <c r="J476" s="5">
        <v>169.965</v>
      </c>
      <c r="K476" s="5">
        <v>334.05900000000003</v>
      </c>
    </row>
    <row r="477" spans="2:11" x14ac:dyDescent="0.35">
      <c r="B477" s="8">
        <v>43312</v>
      </c>
      <c r="C477" s="5">
        <v>282.42</v>
      </c>
      <c r="E477" s="5">
        <v>253.21899999999999</v>
      </c>
      <c r="F477" s="5">
        <v>170.34800000000001</v>
      </c>
      <c r="G477" s="5">
        <v>167.67400000000001</v>
      </c>
      <c r="I477" s="5">
        <v>170.34800000000001</v>
      </c>
      <c r="J477" s="5">
        <v>170.34800000000001</v>
      </c>
      <c r="K477" s="5">
        <v>331.54899999999998</v>
      </c>
    </row>
    <row r="478" spans="2:11" x14ac:dyDescent="0.35">
      <c r="B478" s="8">
        <v>43311</v>
      </c>
      <c r="C478" s="5">
        <v>279.07400000000001</v>
      </c>
      <c r="E478" s="5">
        <v>249.53899999999999</v>
      </c>
      <c r="F478" s="5">
        <v>168.52199999999999</v>
      </c>
      <c r="G478" s="5">
        <v>163.91900000000001</v>
      </c>
      <c r="I478" s="5">
        <v>168.52199999999999</v>
      </c>
      <c r="J478" s="5">
        <v>168.52199999999999</v>
      </c>
      <c r="K478" s="5">
        <v>331.15899999999999</v>
      </c>
    </row>
    <row r="479" spans="2:11" x14ac:dyDescent="0.35">
      <c r="B479" s="8">
        <v>43308</v>
      </c>
      <c r="C479" s="5">
        <v>275.29199999999997</v>
      </c>
      <c r="E479" s="5">
        <v>246.66499999999999</v>
      </c>
      <c r="F479" s="5">
        <v>166.548</v>
      </c>
      <c r="G479" s="5">
        <v>163.006</v>
      </c>
      <c r="I479" s="5">
        <v>166.548</v>
      </c>
      <c r="J479" s="5">
        <v>166.548</v>
      </c>
      <c r="K479" s="5">
        <v>329.03100000000001</v>
      </c>
    </row>
    <row r="480" spans="2:11" x14ac:dyDescent="0.35">
      <c r="B480" s="8">
        <v>43307</v>
      </c>
      <c r="C480" s="5">
        <v>278.15100000000001</v>
      </c>
      <c r="E480" s="5">
        <v>248.393</v>
      </c>
      <c r="F480" s="5">
        <v>167.91800000000001</v>
      </c>
      <c r="G480" s="5">
        <v>165.44800000000001</v>
      </c>
      <c r="I480" s="5">
        <v>167.91800000000001</v>
      </c>
      <c r="J480" s="5">
        <v>167.91800000000001</v>
      </c>
      <c r="K480" s="5">
        <v>332.16</v>
      </c>
    </row>
    <row r="481" spans="2:11" x14ac:dyDescent="0.35">
      <c r="B481" s="8">
        <v>43306</v>
      </c>
      <c r="C481" s="5">
        <v>280.37099999999998</v>
      </c>
      <c r="E481" s="5">
        <v>250.08799999999999</v>
      </c>
      <c r="F481" s="5">
        <v>171.83600000000001</v>
      </c>
      <c r="G481" s="5">
        <v>166.375</v>
      </c>
      <c r="I481" s="5">
        <v>171.83600000000001</v>
      </c>
      <c r="J481" s="5">
        <v>171.83600000000001</v>
      </c>
      <c r="K481" s="5">
        <v>333.81200000000001</v>
      </c>
    </row>
    <row r="482" spans="2:11" x14ac:dyDescent="0.35">
      <c r="B482" s="8">
        <v>43305</v>
      </c>
      <c r="C482" s="5">
        <v>281.80200000000002</v>
      </c>
      <c r="E482" s="5">
        <v>252.17699999999999</v>
      </c>
      <c r="F482" s="5">
        <v>170.988</v>
      </c>
      <c r="G482" s="5">
        <v>168.404</v>
      </c>
      <c r="I482" s="5">
        <v>170.988</v>
      </c>
      <c r="J482" s="5">
        <v>170.988</v>
      </c>
      <c r="K482" s="5">
        <v>335.37900000000002</v>
      </c>
    </row>
    <row r="483" spans="2:11" x14ac:dyDescent="0.35">
      <c r="B483" s="8">
        <v>43304</v>
      </c>
      <c r="C483" s="5">
        <v>281.58999999999997</v>
      </c>
      <c r="E483" s="5">
        <v>252.846</v>
      </c>
      <c r="F483" s="5">
        <v>174.43100000000001</v>
      </c>
      <c r="G483" s="5">
        <v>169.37200000000001</v>
      </c>
      <c r="I483" s="5">
        <v>174.43100000000001</v>
      </c>
      <c r="J483" s="5">
        <v>174.43100000000001</v>
      </c>
      <c r="K483" s="5">
        <v>334.529</v>
      </c>
    </row>
    <row r="484" spans="2:11" x14ac:dyDescent="0.35">
      <c r="B484" s="8">
        <v>43301</v>
      </c>
      <c r="C484" s="5">
        <v>286.226</v>
      </c>
      <c r="E484" s="5">
        <v>256.61399999999998</v>
      </c>
      <c r="F484" s="5">
        <v>181.54499999999999</v>
      </c>
      <c r="G484" s="5">
        <v>172.49100000000001</v>
      </c>
      <c r="I484" s="5">
        <v>181.54499999999999</v>
      </c>
      <c r="J484" s="5">
        <v>181.54499999999999</v>
      </c>
      <c r="K484" s="5">
        <v>335.03</v>
      </c>
    </row>
    <row r="485" spans="2:11" x14ac:dyDescent="0.35">
      <c r="B485" s="8">
        <v>43300</v>
      </c>
      <c r="C485" s="5">
        <v>285.733</v>
      </c>
      <c r="E485" s="5">
        <v>257.53300000000002</v>
      </c>
      <c r="F485" s="5">
        <v>182.72800000000001</v>
      </c>
      <c r="G485" s="5">
        <v>172.566</v>
      </c>
      <c r="I485" s="5">
        <v>182.72800000000001</v>
      </c>
      <c r="J485" s="5">
        <v>182.72800000000001</v>
      </c>
      <c r="K485" s="5">
        <v>336.774</v>
      </c>
    </row>
    <row r="486" spans="2:11" x14ac:dyDescent="0.35">
      <c r="B486" s="8">
        <v>43299</v>
      </c>
      <c r="C486" s="5">
        <v>285.61599999999999</v>
      </c>
      <c r="E486" s="5">
        <v>256.65300000000002</v>
      </c>
      <c r="F486" s="5">
        <v>184.09200000000001</v>
      </c>
      <c r="G486" s="5">
        <v>173.31899999999999</v>
      </c>
      <c r="I486" s="5">
        <v>184.09200000000001</v>
      </c>
      <c r="J486" s="5">
        <v>184.09200000000001</v>
      </c>
      <c r="K486" s="5">
        <v>335.15600000000001</v>
      </c>
    </row>
    <row r="487" spans="2:11" x14ac:dyDescent="0.35">
      <c r="B487" s="8">
        <v>43298</v>
      </c>
      <c r="C487" s="5">
        <v>286.48899999999998</v>
      </c>
      <c r="E487" s="5">
        <v>259.221</v>
      </c>
      <c r="F487" s="5">
        <v>184.75200000000001</v>
      </c>
      <c r="G487" s="5">
        <v>175.68799999999999</v>
      </c>
      <c r="I487" s="5">
        <v>184.75200000000001</v>
      </c>
      <c r="J487" s="5">
        <v>184.75200000000001</v>
      </c>
      <c r="K487" s="5">
        <v>336.71899999999999</v>
      </c>
    </row>
    <row r="488" spans="2:11" x14ac:dyDescent="0.35">
      <c r="B488" s="8">
        <v>43297</v>
      </c>
      <c r="C488" s="5">
        <v>288.24900000000002</v>
      </c>
      <c r="E488" s="5">
        <v>260.61700000000002</v>
      </c>
      <c r="F488" s="5">
        <v>186.184</v>
      </c>
      <c r="G488" s="5">
        <v>178.40199999999999</v>
      </c>
      <c r="I488" s="5">
        <v>186.184</v>
      </c>
      <c r="J488" s="5">
        <v>186.184</v>
      </c>
      <c r="K488" s="5">
        <v>339.83199999999999</v>
      </c>
    </row>
    <row r="489" spans="2:11" x14ac:dyDescent="0.35">
      <c r="B489" s="8">
        <v>43294</v>
      </c>
      <c r="C489" s="5">
        <v>288.23500000000001</v>
      </c>
      <c r="E489" s="5">
        <v>260.36799999999999</v>
      </c>
      <c r="F489" s="5">
        <v>186.74100000000001</v>
      </c>
      <c r="G489" s="5">
        <v>177.83099999999999</v>
      </c>
      <c r="I489" s="5">
        <v>186.74100000000001</v>
      </c>
      <c r="J489" s="5">
        <v>186.74100000000001</v>
      </c>
      <c r="K489" s="5">
        <v>338.048</v>
      </c>
    </row>
    <row r="490" spans="2:11" x14ac:dyDescent="0.35">
      <c r="B490" s="8">
        <v>43293</v>
      </c>
      <c r="C490" s="5">
        <v>286.16500000000002</v>
      </c>
      <c r="E490" s="5">
        <v>259.447</v>
      </c>
      <c r="F490" s="5">
        <v>186.81</v>
      </c>
      <c r="G490" s="5">
        <v>177.36699999999999</v>
      </c>
      <c r="I490" s="5">
        <v>186.81</v>
      </c>
      <c r="J490" s="5">
        <v>186.81</v>
      </c>
      <c r="K490" s="5">
        <v>336.95</v>
      </c>
    </row>
    <row r="491" spans="2:11" x14ac:dyDescent="0.35">
      <c r="B491" s="8">
        <v>43292</v>
      </c>
      <c r="C491" s="5">
        <v>284.23200000000003</v>
      </c>
      <c r="E491" s="5">
        <v>258.19799999999998</v>
      </c>
      <c r="F491" s="5">
        <v>187.36</v>
      </c>
      <c r="G491" s="5">
        <v>176.35300000000001</v>
      </c>
      <c r="I491" s="5">
        <v>187.36</v>
      </c>
      <c r="J491" s="5">
        <v>187.36</v>
      </c>
      <c r="K491" s="5">
        <v>336.35</v>
      </c>
    </row>
    <row r="492" spans="2:11" x14ac:dyDescent="0.35">
      <c r="B492" s="8">
        <v>43291</v>
      </c>
      <c r="C492" s="5">
        <v>286.17399999999998</v>
      </c>
      <c r="E492" s="5">
        <v>259.14</v>
      </c>
      <c r="F492" s="5">
        <v>188.30500000000001</v>
      </c>
      <c r="G492" s="5">
        <v>177.839</v>
      </c>
      <c r="I492" s="5">
        <v>188.30500000000001</v>
      </c>
      <c r="J492" s="5">
        <v>188.30500000000001</v>
      </c>
      <c r="K492" s="5">
        <v>343.70499999999998</v>
      </c>
    </row>
    <row r="493" spans="2:11" x14ac:dyDescent="0.35">
      <c r="B493" s="8">
        <v>43290</v>
      </c>
      <c r="C493" s="5">
        <v>286.32</v>
      </c>
      <c r="E493" s="5">
        <v>259.22300000000001</v>
      </c>
      <c r="F493" s="5">
        <v>189.315</v>
      </c>
      <c r="G493" s="5">
        <v>177.64400000000001</v>
      </c>
      <c r="I493" s="5">
        <v>189.315</v>
      </c>
      <c r="J493" s="5">
        <v>189.315</v>
      </c>
      <c r="K493" s="5">
        <v>345.02</v>
      </c>
    </row>
    <row r="494" spans="2:11" x14ac:dyDescent="0.35">
      <c r="B494" s="8">
        <v>43287</v>
      </c>
      <c r="C494" s="5">
        <v>285.18200000000002</v>
      </c>
      <c r="E494" s="5">
        <v>258.774</v>
      </c>
      <c r="F494" s="5">
        <v>191.38499999999999</v>
      </c>
      <c r="G494" s="5">
        <v>178.59200000000001</v>
      </c>
      <c r="I494" s="5">
        <v>191.38499999999999</v>
      </c>
      <c r="J494" s="5">
        <v>191.38499999999999</v>
      </c>
      <c r="K494" s="5">
        <v>344.40899999999999</v>
      </c>
    </row>
    <row r="495" spans="2:11" x14ac:dyDescent="0.35">
      <c r="B495" s="8">
        <v>43286</v>
      </c>
      <c r="C495" s="5">
        <v>281.70499999999998</v>
      </c>
      <c r="E495" s="5">
        <v>257.25599999999997</v>
      </c>
      <c r="F495" s="5">
        <v>189.084</v>
      </c>
      <c r="G495" s="5">
        <v>176.90700000000001</v>
      </c>
      <c r="I495" s="5">
        <v>189.084</v>
      </c>
      <c r="J495" s="5">
        <v>189.084</v>
      </c>
      <c r="K495" s="5">
        <v>341.79500000000002</v>
      </c>
    </row>
    <row r="496" spans="2:11" x14ac:dyDescent="0.35">
      <c r="B496" s="8">
        <v>43285</v>
      </c>
      <c r="C496" s="5">
        <v>286.98899999999998</v>
      </c>
      <c r="E496" s="5">
        <v>260.827</v>
      </c>
      <c r="F496" s="5">
        <v>194.19499999999999</v>
      </c>
      <c r="G496" s="5">
        <v>180.62</v>
      </c>
      <c r="I496" s="5">
        <v>194.19499999999999</v>
      </c>
      <c r="J496" s="5">
        <v>194.19499999999999</v>
      </c>
      <c r="K496" s="5">
        <v>348.06099999999998</v>
      </c>
    </row>
    <row r="497" spans="2:11" x14ac:dyDescent="0.35">
      <c r="B497" s="8">
        <v>43284</v>
      </c>
      <c r="C497" s="5">
        <v>301.98</v>
      </c>
      <c r="E497" s="5">
        <v>270.75599999999997</v>
      </c>
      <c r="F497" s="5">
        <v>202.35599999999999</v>
      </c>
      <c r="G497" s="5">
        <v>184.00200000000001</v>
      </c>
      <c r="I497" s="5">
        <v>202.35599999999999</v>
      </c>
      <c r="J497" s="5">
        <v>202.35599999999999</v>
      </c>
      <c r="K497" s="5">
        <v>353.82499999999999</v>
      </c>
    </row>
    <row r="498" spans="2:11" x14ac:dyDescent="0.35">
      <c r="B498" s="8">
        <v>43283</v>
      </c>
      <c r="C498" s="5">
        <v>306.44600000000003</v>
      </c>
      <c r="E498" s="5">
        <v>273.67200000000003</v>
      </c>
      <c r="F498" s="5">
        <v>207.55199999999999</v>
      </c>
      <c r="G498" s="5">
        <v>185.798</v>
      </c>
      <c r="I498" s="5">
        <v>207.55199999999999</v>
      </c>
      <c r="J498" s="5">
        <v>207.55199999999999</v>
      </c>
      <c r="K498" s="5">
        <v>355.20299999999997</v>
      </c>
    </row>
    <row r="499" spans="2:11" x14ac:dyDescent="0.35">
      <c r="B499" s="8">
        <v>43280</v>
      </c>
      <c r="C499" s="5">
        <v>314.52499999999998</v>
      </c>
      <c r="E499" s="5">
        <v>280.12099999999998</v>
      </c>
      <c r="F499" s="5">
        <v>210.01400000000001</v>
      </c>
      <c r="G499" s="5">
        <v>186.81200000000001</v>
      </c>
      <c r="I499" s="5">
        <v>210.01400000000001</v>
      </c>
      <c r="J499" s="5">
        <v>210.01400000000001</v>
      </c>
      <c r="K499" s="5">
        <v>356.09199999999998</v>
      </c>
    </row>
    <row r="500" spans="2:11" x14ac:dyDescent="0.35">
      <c r="B500" s="8">
        <v>43279</v>
      </c>
      <c r="C500" s="5">
        <v>316.15600000000001</v>
      </c>
      <c r="E500" s="5">
        <v>281.54000000000002</v>
      </c>
      <c r="F500" s="5">
        <v>210.90799999999999</v>
      </c>
      <c r="G500" s="5">
        <v>190.70500000000001</v>
      </c>
      <c r="I500" s="5">
        <v>210.90799999999999</v>
      </c>
      <c r="J500" s="5">
        <v>210.90799999999999</v>
      </c>
      <c r="K500" s="5">
        <v>357.27100000000002</v>
      </c>
    </row>
    <row r="501" spans="2:11" x14ac:dyDescent="0.35">
      <c r="B501" s="8">
        <v>43278</v>
      </c>
      <c r="C501" s="5">
        <v>317.74799999999999</v>
      </c>
      <c r="E501" s="5">
        <v>283.40199999999999</v>
      </c>
      <c r="F501" s="5">
        <v>213.346</v>
      </c>
      <c r="G501" s="5">
        <v>190.911</v>
      </c>
      <c r="I501" s="5">
        <v>213.346</v>
      </c>
      <c r="J501" s="5">
        <v>213.346</v>
      </c>
      <c r="K501" s="5">
        <v>356.13200000000001</v>
      </c>
    </row>
    <row r="502" spans="2:11" x14ac:dyDescent="0.35">
      <c r="B502" s="8">
        <v>43277</v>
      </c>
      <c r="C502" s="5">
        <v>311.214</v>
      </c>
      <c r="E502" s="5">
        <v>277.08600000000001</v>
      </c>
      <c r="F502" s="5">
        <v>206.23699999999999</v>
      </c>
      <c r="G502" s="5">
        <v>188.64599999999999</v>
      </c>
      <c r="I502" s="5">
        <v>206.23699999999999</v>
      </c>
      <c r="J502" s="5">
        <v>206.23699999999999</v>
      </c>
      <c r="K502" s="5">
        <v>354.57900000000001</v>
      </c>
    </row>
    <row r="503" spans="2:11" x14ac:dyDescent="0.35">
      <c r="B503" s="8">
        <v>43276</v>
      </c>
      <c r="C503" s="5">
        <v>310.25200000000001</v>
      </c>
      <c r="E503" s="5">
        <v>277.35700000000003</v>
      </c>
      <c r="F503" s="5">
        <v>209.53399999999999</v>
      </c>
      <c r="G503" s="5">
        <v>189.95099999999999</v>
      </c>
      <c r="I503" s="5">
        <v>209.53399999999999</v>
      </c>
      <c r="J503" s="5">
        <v>209.53399999999999</v>
      </c>
      <c r="K503" s="5">
        <v>354.29</v>
      </c>
    </row>
    <row r="504" spans="2:11" x14ac:dyDescent="0.35">
      <c r="B504" s="8">
        <v>43273</v>
      </c>
      <c r="C504" s="5">
        <v>298.04199999999997</v>
      </c>
      <c r="E504" s="5">
        <v>271.67099999999999</v>
      </c>
      <c r="F504" s="5">
        <v>201.75399999999999</v>
      </c>
      <c r="G504" s="5">
        <v>185.63800000000001</v>
      </c>
      <c r="I504" s="5">
        <v>201.75399999999999</v>
      </c>
      <c r="J504" s="5">
        <v>201.75399999999999</v>
      </c>
      <c r="K504" s="5">
        <v>354.976</v>
      </c>
    </row>
    <row r="505" spans="2:11" x14ac:dyDescent="0.35">
      <c r="B505" s="8">
        <v>43272</v>
      </c>
      <c r="C505" s="5">
        <v>285.512</v>
      </c>
      <c r="E505" s="5">
        <v>260.74400000000003</v>
      </c>
      <c r="F505" s="5">
        <v>187.90799999999999</v>
      </c>
      <c r="G505" s="5">
        <v>178.15700000000001</v>
      </c>
      <c r="I505" s="5">
        <v>187.90799999999999</v>
      </c>
      <c r="J505" s="5">
        <v>187.90799999999999</v>
      </c>
      <c r="K505" s="5">
        <v>349.35300000000001</v>
      </c>
    </row>
    <row r="506" spans="2:11" x14ac:dyDescent="0.35">
      <c r="B506" s="8">
        <v>43271</v>
      </c>
      <c r="C506" s="5">
        <v>281.43700000000001</v>
      </c>
      <c r="E506" s="5">
        <v>257.15100000000001</v>
      </c>
      <c r="F506" s="5">
        <v>186.16200000000001</v>
      </c>
      <c r="G506" s="5">
        <v>177.154</v>
      </c>
      <c r="I506" s="5">
        <v>186.16200000000001</v>
      </c>
      <c r="J506" s="5">
        <v>186.16200000000001</v>
      </c>
      <c r="K506" s="5">
        <v>348.19</v>
      </c>
    </row>
    <row r="507" spans="2:11" x14ac:dyDescent="0.35">
      <c r="B507" s="8">
        <v>43270</v>
      </c>
      <c r="C507" s="5">
        <v>276.57499999999999</v>
      </c>
      <c r="E507" s="5">
        <v>250.06399999999999</v>
      </c>
      <c r="F507" s="5">
        <v>179.40100000000001</v>
      </c>
      <c r="G507" s="5">
        <v>173.416</v>
      </c>
      <c r="I507" s="5">
        <v>179.40100000000001</v>
      </c>
      <c r="J507" s="5">
        <v>179.40100000000001</v>
      </c>
      <c r="K507" s="5">
        <v>344.56</v>
      </c>
    </row>
    <row r="508" spans="2:11" x14ac:dyDescent="0.35">
      <c r="B508" s="8">
        <v>43269</v>
      </c>
      <c r="C508" s="5">
        <v>274.59300000000002</v>
      </c>
      <c r="E508" s="5">
        <v>246.048</v>
      </c>
      <c r="F508" s="5">
        <v>177.435</v>
      </c>
      <c r="G508" s="5">
        <v>173.42</v>
      </c>
      <c r="I508" s="5">
        <v>177.435</v>
      </c>
      <c r="J508" s="5">
        <v>177.435</v>
      </c>
      <c r="K508" s="5">
        <v>346.197</v>
      </c>
    </row>
    <row r="509" spans="2:11" x14ac:dyDescent="0.35">
      <c r="B509" s="8">
        <v>43266</v>
      </c>
      <c r="C509" s="5">
        <v>269.96699999999998</v>
      </c>
      <c r="E509" s="5">
        <v>243.791</v>
      </c>
      <c r="F509" s="5">
        <v>176.499</v>
      </c>
      <c r="G509" s="5">
        <v>171.434</v>
      </c>
      <c r="I509" s="5">
        <v>176.499</v>
      </c>
      <c r="J509" s="5">
        <v>176.499</v>
      </c>
      <c r="K509" s="5">
        <v>342.50099999999998</v>
      </c>
    </row>
    <row r="510" spans="2:11" x14ac:dyDescent="0.35">
      <c r="B510" s="8">
        <v>43265</v>
      </c>
      <c r="C510" s="5">
        <v>267.101</v>
      </c>
      <c r="E510" s="5">
        <v>242.24199999999999</v>
      </c>
      <c r="F510" s="5">
        <v>174.36699999999999</v>
      </c>
      <c r="G510" s="5">
        <v>173.16399999999999</v>
      </c>
      <c r="I510" s="5">
        <v>174.36699999999999</v>
      </c>
      <c r="J510" s="5">
        <v>174.36699999999999</v>
      </c>
      <c r="K510" s="5">
        <v>344.57400000000001</v>
      </c>
    </row>
    <row r="511" spans="2:11" x14ac:dyDescent="0.35">
      <c r="B511" s="8">
        <v>43264</v>
      </c>
      <c r="C511" s="5">
        <v>263.13799999999998</v>
      </c>
      <c r="E511" s="5">
        <v>238.50299999999999</v>
      </c>
      <c r="F511" s="5">
        <v>172.684</v>
      </c>
      <c r="G511" s="5">
        <v>169.626</v>
      </c>
      <c r="I511" s="5">
        <v>172.684</v>
      </c>
      <c r="J511" s="5">
        <v>172.684</v>
      </c>
      <c r="K511" s="5">
        <v>340.00700000000001</v>
      </c>
    </row>
    <row r="512" spans="2:11" x14ac:dyDescent="0.35">
      <c r="B512" s="8">
        <v>43263</v>
      </c>
      <c r="C512" s="5">
        <v>260.97800000000001</v>
      </c>
      <c r="E512" s="5">
        <v>235.69900000000001</v>
      </c>
      <c r="F512" s="5">
        <v>170.91</v>
      </c>
      <c r="G512" s="5">
        <v>167.56399999999999</v>
      </c>
      <c r="I512" s="5">
        <v>170.91</v>
      </c>
      <c r="J512" s="5">
        <v>170.91</v>
      </c>
      <c r="K512" s="5">
        <v>338.71800000000002</v>
      </c>
    </row>
    <row r="513" spans="2:11" x14ac:dyDescent="0.35">
      <c r="B513" s="8">
        <v>43262</v>
      </c>
      <c r="C513" s="5">
        <v>259.47500000000002</v>
      </c>
      <c r="E513" s="5">
        <v>234.197</v>
      </c>
      <c r="F513" s="5">
        <v>171.16900000000001</v>
      </c>
      <c r="G513" s="5">
        <v>164.732</v>
      </c>
      <c r="I513" s="5">
        <v>171.16900000000001</v>
      </c>
      <c r="J513" s="5">
        <v>171.16900000000001</v>
      </c>
      <c r="K513" s="5">
        <v>339.60300000000001</v>
      </c>
    </row>
    <row r="514" spans="2:11" x14ac:dyDescent="0.35">
      <c r="B514" s="8">
        <v>43259</v>
      </c>
      <c r="C514" s="5">
        <v>254.47</v>
      </c>
      <c r="E514" s="5">
        <v>232.31299999999999</v>
      </c>
      <c r="F514" s="5">
        <v>177.06200000000001</v>
      </c>
      <c r="G514" s="5">
        <v>161.27699999999999</v>
      </c>
      <c r="I514" s="5">
        <v>177.06200000000001</v>
      </c>
      <c r="J514" s="5">
        <v>177.06200000000001</v>
      </c>
      <c r="K514" s="5">
        <v>333.85</v>
      </c>
    </row>
    <row r="515" spans="2:11" x14ac:dyDescent="0.35">
      <c r="B515" s="8"/>
      <c r="C515" s="5">
        <v>252.744</v>
      </c>
      <c r="E515" s="5">
        <v>230.982</v>
      </c>
      <c r="F515" s="5">
        <v>176.04</v>
      </c>
      <c r="G515" s="5">
        <v>162.06899999999999</v>
      </c>
      <c r="I515" s="5">
        <v>176.04</v>
      </c>
      <c r="J515" s="5">
        <v>176.04</v>
      </c>
      <c r="K515" s="5">
        <v>332.404</v>
      </c>
    </row>
    <row r="516" spans="2:11" x14ac:dyDescent="0.35">
      <c r="B516" s="8"/>
      <c r="C516" s="5">
        <v>250.14599999999999</v>
      </c>
      <c r="E516" s="5">
        <v>229.48500000000001</v>
      </c>
      <c r="F516" s="5">
        <v>174.09399999999999</v>
      </c>
      <c r="G516" s="5">
        <v>161.67099999999999</v>
      </c>
      <c r="I516" s="5">
        <v>174.09399999999999</v>
      </c>
      <c r="J516" s="5">
        <v>174.09399999999999</v>
      </c>
      <c r="K516" s="5">
        <v>329.48</v>
      </c>
    </row>
    <row r="517" spans="2:11" x14ac:dyDescent="0.35">
      <c r="B517" s="8"/>
      <c r="C517" s="5">
        <v>250.92099999999999</v>
      </c>
      <c r="E517" s="5">
        <v>231.33</v>
      </c>
      <c r="F517" s="5">
        <v>176.238</v>
      </c>
      <c r="G517" s="5">
        <v>164.46899999999999</v>
      </c>
      <c r="I517" s="5">
        <v>176.238</v>
      </c>
      <c r="J517" s="5">
        <v>176.238</v>
      </c>
      <c r="K517" s="5">
        <v>327.89400000000001</v>
      </c>
    </row>
    <row r="518" spans="2:11" x14ac:dyDescent="0.35">
      <c r="B518" s="8"/>
    </row>
    <row r="519" spans="2:11" x14ac:dyDescent="0.35">
      <c r="B51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5B82-22DE-4E82-9021-747A9E066DC1}">
  <dimension ref="A1:B207"/>
  <sheetViews>
    <sheetView workbookViewId="0"/>
  </sheetViews>
  <sheetFormatPr defaultRowHeight="14.5" x14ac:dyDescent="0.35"/>
  <cols>
    <col min="1" max="2" width="22.08984375" bestFit="1" customWidth="1"/>
  </cols>
  <sheetData>
    <row r="1" spans="1:2" x14ac:dyDescent="0.35">
      <c r="A1" t="s">
        <v>786</v>
      </c>
      <c r="B1" t="str" cm="1">
        <f t="array" ref="B1:B185">_xlfn.UNIQUE(A:A)</f>
        <v>Ticker</v>
      </c>
    </row>
    <row r="2" spans="1:2" x14ac:dyDescent="0.35">
      <c r="A2" t="s">
        <v>787</v>
      </c>
      <c r="B2" t="str">
        <v>SOLBBB 5.118 PERP</v>
      </c>
    </row>
    <row r="3" spans="1:2" x14ac:dyDescent="0.35">
      <c r="A3" t="s">
        <v>514</v>
      </c>
      <c r="B3" t="str">
        <v>SOLBBB 5.425 PERP</v>
      </c>
    </row>
    <row r="4" spans="1:2" x14ac:dyDescent="0.35">
      <c r="A4" t="s">
        <v>788</v>
      </c>
      <c r="B4" t="str">
        <v>SOLBBB 4 1/4 PERP</v>
      </c>
    </row>
    <row r="5" spans="1:2" x14ac:dyDescent="0.35">
      <c r="A5" t="s">
        <v>515</v>
      </c>
      <c r="B5" t="str">
        <v>SOLBBB 5.869 PERP</v>
      </c>
    </row>
    <row r="6" spans="1:2" x14ac:dyDescent="0.35">
      <c r="A6" t="s">
        <v>789</v>
      </c>
      <c r="B6" t="str">
        <v>BAYNGR 2 3/8 04/02/75</v>
      </c>
    </row>
    <row r="7" spans="1:2" x14ac:dyDescent="0.35">
      <c r="A7" t="s">
        <v>790</v>
      </c>
      <c r="B7" t="str">
        <v>BAYNGR 3 3/4 07/01/74</v>
      </c>
    </row>
    <row r="8" spans="1:2" x14ac:dyDescent="0.35">
      <c r="A8" t="s">
        <v>791</v>
      </c>
      <c r="B8" t="str">
        <v>BAYNGR 2 3/8 11/12/79</v>
      </c>
    </row>
    <row r="9" spans="1:2" x14ac:dyDescent="0.35">
      <c r="A9" t="s">
        <v>467</v>
      </c>
      <c r="B9" t="str">
        <v>BAYNGR 3 1/8 11/12/79</v>
      </c>
    </row>
    <row r="10" spans="1:2" x14ac:dyDescent="0.35">
      <c r="A10" t="s">
        <v>474</v>
      </c>
      <c r="B10" t="str">
        <v>BNFP 1 3/4 PERP</v>
      </c>
    </row>
    <row r="11" spans="1:2" x14ac:dyDescent="0.35">
      <c r="B11">
        <v>0</v>
      </c>
    </row>
    <row r="12" spans="1:2" x14ac:dyDescent="0.35">
      <c r="A12" t="s">
        <v>792</v>
      </c>
      <c r="B12" t="str">
        <v>ERFFP 2 7/8 PERP</v>
      </c>
    </row>
    <row r="13" spans="1:2" x14ac:dyDescent="0.35">
      <c r="A13" t="s">
        <v>793</v>
      </c>
      <c r="B13" t="str">
        <v>ERFFP 4 7/8 PERP</v>
      </c>
    </row>
    <row r="14" spans="1:2" x14ac:dyDescent="0.35">
      <c r="A14" t="s">
        <v>794</v>
      </c>
      <c r="B14" t="str">
        <v>ERFFP 3 1/4 PERP</v>
      </c>
    </row>
    <row r="15" spans="1:2" x14ac:dyDescent="0.35">
      <c r="A15" t="s">
        <v>501</v>
      </c>
      <c r="B15" t="str">
        <v>MRKGR 2 5/8 12/12/74</v>
      </c>
    </row>
    <row r="16" spans="1:2" x14ac:dyDescent="0.35">
      <c r="A16" t="s">
        <v>795</v>
      </c>
      <c r="B16" t="str">
        <v>MRKGR 3 3/8 12/12/74</v>
      </c>
    </row>
    <row r="17" spans="1:2" x14ac:dyDescent="0.35">
      <c r="A17" t="s">
        <v>500</v>
      </c>
      <c r="B17" t="str">
        <v>MRKGR 1 5/8 06/25/79</v>
      </c>
    </row>
    <row r="18" spans="1:2" x14ac:dyDescent="0.35">
      <c r="A18" t="s">
        <v>502</v>
      </c>
      <c r="B18" t="str">
        <v>MRKGR 2 7/8 06/25/79</v>
      </c>
    </row>
    <row r="19" spans="1:2" x14ac:dyDescent="0.35">
      <c r="A19" t="s">
        <v>796</v>
      </c>
      <c r="B19" t="str">
        <v>AKEFP 4 3/4 PERP</v>
      </c>
    </row>
    <row r="20" spans="1:2" x14ac:dyDescent="0.35">
      <c r="A20" t="s">
        <v>465</v>
      </c>
      <c r="B20" t="str">
        <v>AKEFP 2 3/4 PERP</v>
      </c>
    </row>
    <row r="21" spans="1:2" x14ac:dyDescent="0.35">
      <c r="A21" t="s">
        <v>797</v>
      </c>
      <c r="B21" t="str">
        <v>AKEFP 1 1/2 PERP</v>
      </c>
    </row>
    <row r="22" spans="1:2" x14ac:dyDescent="0.35">
      <c r="A22" t="s">
        <v>499</v>
      </c>
      <c r="B22" t="str">
        <v>LXSGR 4 1/2 12/06/76</v>
      </c>
    </row>
    <row r="23" spans="1:2" x14ac:dyDescent="0.35">
      <c r="A23" t="s">
        <v>798</v>
      </c>
      <c r="B23" t="str">
        <v>LHNVX 3 PERP</v>
      </c>
    </row>
    <row r="24" spans="1:2" x14ac:dyDescent="0.35">
      <c r="A24" t="s">
        <v>494</v>
      </c>
      <c r="B24" t="str">
        <v>EVKGR 2 1/8 07/07/77</v>
      </c>
    </row>
    <row r="25" spans="1:2" x14ac:dyDescent="0.35">
      <c r="B25" t="str">
        <v>DBHNGR 0.95 PERP</v>
      </c>
    </row>
    <row r="26" spans="1:2" x14ac:dyDescent="0.35">
      <c r="A26" t="s">
        <v>799</v>
      </c>
      <c r="B26" t="str">
        <v>DBHNGR 1.6 PERP</v>
      </c>
    </row>
    <row r="27" spans="1:2" x14ac:dyDescent="0.35">
      <c r="A27" t="s">
        <v>477</v>
      </c>
      <c r="B27" t="str">
        <v>OMVAV 5 1/4 PERP</v>
      </c>
    </row>
    <row r="28" spans="1:2" x14ac:dyDescent="0.35">
      <c r="B28" t="str">
        <v>OMVAV 2 7/8 PERP</v>
      </c>
    </row>
    <row r="29" spans="1:2" x14ac:dyDescent="0.35">
      <c r="A29" t="s">
        <v>504</v>
      </c>
      <c r="B29" t="str">
        <v>OMVAV 6 1/4 PERP</v>
      </c>
    </row>
    <row r="30" spans="1:2" x14ac:dyDescent="0.35">
      <c r="A30" t="s">
        <v>800</v>
      </c>
      <c r="B30" t="str">
        <v>REPSM 3 7/8 PERP</v>
      </c>
    </row>
    <row r="31" spans="1:2" x14ac:dyDescent="0.35">
      <c r="A31" t="s">
        <v>505</v>
      </c>
      <c r="B31" t="str">
        <v>REPSM 4 1/2 03/25/75</v>
      </c>
    </row>
    <row r="32" spans="1:2" x14ac:dyDescent="0.35">
      <c r="A32" t="s">
        <v>801</v>
      </c>
      <c r="B32" t="str">
        <v>REPSM 3 3/4 PERP</v>
      </c>
    </row>
    <row r="33" spans="1:2" x14ac:dyDescent="0.35">
      <c r="A33" t="s">
        <v>802</v>
      </c>
      <c r="B33" t="str">
        <v>REPSM 4.247 PERP</v>
      </c>
    </row>
    <row r="34" spans="1:2" x14ac:dyDescent="0.35">
      <c r="A34" t="s">
        <v>803</v>
      </c>
      <c r="B34" t="str">
        <v>TOTAL 2 1/4 PERP</v>
      </c>
    </row>
    <row r="35" spans="1:2" x14ac:dyDescent="0.35">
      <c r="A35" t="s">
        <v>804</v>
      </c>
      <c r="B35" t="str">
        <v>TOTAL 3 7/8 PERP</v>
      </c>
    </row>
    <row r="36" spans="1:2" x14ac:dyDescent="0.35">
      <c r="A36" t="s">
        <v>521</v>
      </c>
      <c r="B36" t="str">
        <v>TOTAL 2.708 PERP</v>
      </c>
    </row>
    <row r="37" spans="1:2" x14ac:dyDescent="0.35">
      <c r="A37" t="s">
        <v>523</v>
      </c>
      <c r="B37" t="str">
        <v>TOTAL 1 3/4 PERP</v>
      </c>
    </row>
    <row r="38" spans="1:2" x14ac:dyDescent="0.35">
      <c r="A38" t="s">
        <v>522</v>
      </c>
      <c r="B38" t="str">
        <v>TOTAL 2 5/8 PERP</v>
      </c>
    </row>
    <row r="39" spans="1:2" x14ac:dyDescent="0.35">
      <c r="A39" t="s">
        <v>805</v>
      </c>
      <c r="B39" t="str">
        <v>TOTAL 3.369 PERP</v>
      </c>
    </row>
    <row r="40" spans="1:2" x14ac:dyDescent="0.35">
      <c r="A40" t="s">
        <v>806</v>
      </c>
      <c r="B40" t="str">
        <v>BHP 4 3/4 04/22/76</v>
      </c>
    </row>
    <row r="41" spans="1:2" x14ac:dyDescent="0.35">
      <c r="A41" t="s">
        <v>524</v>
      </c>
      <c r="B41" t="str">
        <v>BHP 5 5/8 10/22/79</v>
      </c>
    </row>
    <row r="42" spans="1:2" x14ac:dyDescent="0.35">
      <c r="B42" t="str">
        <v>BHP 6 3/4 10/19/75</v>
      </c>
    </row>
    <row r="43" spans="1:2" x14ac:dyDescent="0.35">
      <c r="A43" t="s">
        <v>807</v>
      </c>
      <c r="B43" t="str">
        <v>BHP 6 1/4 10/19/75</v>
      </c>
    </row>
    <row r="44" spans="1:2" x14ac:dyDescent="0.35">
      <c r="A44" t="s">
        <v>470</v>
      </c>
      <c r="B44" t="str">
        <v>BHP 6 1/2 10/22/77</v>
      </c>
    </row>
    <row r="45" spans="1:2" x14ac:dyDescent="0.35">
      <c r="A45" t="s">
        <v>473</v>
      </c>
      <c r="B45" t="str">
        <v>AMXLMM 6 3/8 09/06/73</v>
      </c>
    </row>
    <row r="46" spans="1:2" x14ac:dyDescent="0.35">
      <c r="A46" t="s">
        <v>472</v>
      </c>
      <c r="B46" t="str">
        <v>BERTEL 3 04/23/75</v>
      </c>
    </row>
    <row r="47" spans="1:2" x14ac:dyDescent="0.35">
      <c r="A47" t="s">
        <v>471</v>
      </c>
      <c r="B47" t="str">
        <v>BERTEL 3 1/2 04/23/75</v>
      </c>
    </row>
    <row r="48" spans="1:2" x14ac:dyDescent="0.35">
      <c r="B48" t="str">
        <v>KPN 7 03/28/73</v>
      </c>
    </row>
    <row r="49" spans="1:2" x14ac:dyDescent="0.35">
      <c r="A49" t="s">
        <v>466</v>
      </c>
      <c r="B49" t="str">
        <v>KPN 2 PERP</v>
      </c>
    </row>
    <row r="50" spans="1:2" x14ac:dyDescent="0.35">
      <c r="A50" t="s">
        <v>466</v>
      </c>
      <c r="B50" t="str">
        <v>TELIAS 3 04/04/78</v>
      </c>
    </row>
    <row r="51" spans="1:2" x14ac:dyDescent="0.35">
      <c r="A51" t="s">
        <v>468</v>
      </c>
      <c r="B51" t="str">
        <v>TELIAS 1 3/8 05/11/81</v>
      </c>
    </row>
    <row r="52" spans="1:2" x14ac:dyDescent="0.35">
      <c r="A52" t="s">
        <v>469</v>
      </c>
      <c r="B52" t="str">
        <v>SESGFP 4 5/8 PERP</v>
      </c>
    </row>
    <row r="53" spans="1:2" x14ac:dyDescent="0.35">
      <c r="B53" t="str">
        <v>SESGFP 5 5/8 PERP</v>
      </c>
    </row>
    <row r="54" spans="1:2" x14ac:dyDescent="0.35">
      <c r="A54" t="s">
        <v>808</v>
      </c>
      <c r="B54" t="str">
        <v>ORAFP 4 PERP</v>
      </c>
    </row>
    <row r="55" spans="1:2" x14ac:dyDescent="0.35">
      <c r="A55" t="s">
        <v>809</v>
      </c>
      <c r="B55" t="str">
        <v>ORAFP 5 1/4 PERP</v>
      </c>
    </row>
    <row r="56" spans="1:2" x14ac:dyDescent="0.35">
      <c r="A56" t="s">
        <v>810</v>
      </c>
      <c r="B56" t="str">
        <v>ORAFP 2 3/8 PERP</v>
      </c>
    </row>
    <row r="57" spans="1:2" x14ac:dyDescent="0.35">
      <c r="A57" t="s">
        <v>811</v>
      </c>
      <c r="B57" t="str">
        <v>ORAFP 5 PERP</v>
      </c>
    </row>
    <row r="58" spans="1:2" x14ac:dyDescent="0.35">
      <c r="A58" t="s">
        <v>812</v>
      </c>
      <c r="B58" t="str">
        <v>ORAFP 1 3/4 PERP</v>
      </c>
    </row>
    <row r="59" spans="1:2" x14ac:dyDescent="0.35">
      <c r="A59" t="s">
        <v>813</v>
      </c>
      <c r="B59" t="str">
        <v>ORAFP 5 7/8 PERP</v>
      </c>
    </row>
    <row r="60" spans="1:2" x14ac:dyDescent="0.35">
      <c r="B60" t="str">
        <v>ORAFP 5 3/4 PERP</v>
      </c>
    </row>
    <row r="61" spans="1:2" x14ac:dyDescent="0.35">
      <c r="A61" t="s">
        <v>814</v>
      </c>
      <c r="B61" t="str">
        <v>TELEFO 3 3/4 PERP</v>
      </c>
    </row>
    <row r="62" spans="1:2" x14ac:dyDescent="0.35">
      <c r="A62" t="s">
        <v>815</v>
      </c>
      <c r="B62" t="str">
        <v>TELEFO 2 5/8 PERP</v>
      </c>
    </row>
    <row r="63" spans="1:2" x14ac:dyDescent="0.35">
      <c r="A63" t="s">
        <v>507</v>
      </c>
      <c r="B63" t="str">
        <v>TELEFO 3 PERP</v>
      </c>
    </row>
    <row r="64" spans="1:2" x14ac:dyDescent="0.35">
      <c r="A64" t="s">
        <v>539</v>
      </c>
      <c r="B64" t="str">
        <v>TELEFO 5 7/8 PERP</v>
      </c>
    </row>
    <row r="65" spans="1:2" x14ac:dyDescent="0.35">
      <c r="A65" t="s">
        <v>506</v>
      </c>
      <c r="B65" t="str">
        <v>TELEFO 4 3/8 PERP</v>
      </c>
    </row>
    <row r="66" spans="1:2" x14ac:dyDescent="0.35">
      <c r="A66" t="s">
        <v>508</v>
      </c>
      <c r="B66" t="str">
        <v>TELEFO 3 7/8 PERP</v>
      </c>
    </row>
    <row r="67" spans="1:2" x14ac:dyDescent="0.35">
      <c r="A67" t="s">
        <v>816</v>
      </c>
      <c r="B67" t="str">
        <v>TELEFO 2.502 PERP</v>
      </c>
    </row>
    <row r="68" spans="1:2" x14ac:dyDescent="0.35">
      <c r="B68" t="str">
        <v>TELEFO 2 7/8 PERP</v>
      </c>
    </row>
    <row r="69" spans="1:2" x14ac:dyDescent="0.35">
      <c r="B69" t="str">
        <v>VOD 3.1 01/03/79</v>
      </c>
    </row>
    <row r="70" spans="1:2" x14ac:dyDescent="0.35">
      <c r="A70" t="s">
        <v>817</v>
      </c>
      <c r="B70" t="str">
        <v>VOD 4.2 10/03/78</v>
      </c>
    </row>
    <row r="71" spans="1:2" x14ac:dyDescent="0.35">
      <c r="A71" t="s">
        <v>517</v>
      </c>
      <c r="B71" t="str">
        <v>VOD 4 7/8 10/03/78</v>
      </c>
    </row>
    <row r="72" spans="1:2" x14ac:dyDescent="0.35">
      <c r="A72" t="s">
        <v>520</v>
      </c>
      <c r="B72" t="str">
        <v>VOD 6 1/4 10/03/78</v>
      </c>
    </row>
    <row r="73" spans="1:2" x14ac:dyDescent="0.35">
      <c r="A73" t="s">
        <v>818</v>
      </c>
      <c r="B73" t="str">
        <v>VOD 7 04/04/79</v>
      </c>
    </row>
    <row r="74" spans="1:2" x14ac:dyDescent="0.35">
      <c r="A74" t="s">
        <v>819</v>
      </c>
      <c r="B74" t="str">
        <v>BRITEL 1.874 08/18/80</v>
      </c>
    </row>
    <row r="75" spans="1:2" x14ac:dyDescent="0.35">
      <c r="A75" t="s">
        <v>519</v>
      </c>
      <c r="B75" t="str">
        <v>IFXGR 2 7/8 PERP</v>
      </c>
    </row>
    <row r="76" spans="1:2" x14ac:dyDescent="0.35">
      <c r="A76" t="s">
        <v>820</v>
      </c>
      <c r="B76" t="str">
        <v>IFXGR 3 5/8 PERP</v>
      </c>
    </row>
    <row r="77" spans="1:2" x14ac:dyDescent="0.35">
      <c r="A77" t="s">
        <v>518</v>
      </c>
      <c r="B77" t="str">
        <v>T 2 7/8 PERP</v>
      </c>
    </row>
    <row r="78" spans="1:2" x14ac:dyDescent="0.35">
      <c r="B78" t="str">
        <v>ENGIFP 4 3/4 PERP</v>
      </c>
    </row>
    <row r="79" spans="1:2" x14ac:dyDescent="0.35">
      <c r="A79" t="s">
        <v>529</v>
      </c>
      <c r="B79" t="str">
        <v>ENGIFP 1 3/8 PERP</v>
      </c>
    </row>
    <row r="80" spans="1:2" x14ac:dyDescent="0.35">
      <c r="A80" t="s">
        <v>531</v>
      </c>
      <c r="B80" t="str">
        <v>ENGIFP 3 7/8 PERP</v>
      </c>
    </row>
    <row r="81" spans="1:2" x14ac:dyDescent="0.35">
      <c r="A81" t="s">
        <v>530</v>
      </c>
      <c r="B81" t="str">
        <v>ENGIFP 3 1/4 PERP</v>
      </c>
    </row>
    <row r="82" spans="1:2" x14ac:dyDescent="0.35">
      <c r="A82" t="s">
        <v>532</v>
      </c>
      <c r="B82" t="str">
        <v>ENGIFP 1 5/8 PERP</v>
      </c>
    </row>
    <row r="83" spans="1:2" x14ac:dyDescent="0.35">
      <c r="A83" t="s">
        <v>533</v>
      </c>
      <c r="B83" t="str">
        <v>SEVFP 3 PERP</v>
      </c>
    </row>
    <row r="84" spans="1:2" x14ac:dyDescent="0.35">
      <c r="A84" t="s">
        <v>821</v>
      </c>
      <c r="B84" t="str">
        <v>SEVFP 2 1/2 PERP</v>
      </c>
    </row>
    <row r="85" spans="1:2" x14ac:dyDescent="0.35">
      <c r="A85" t="s">
        <v>822</v>
      </c>
      <c r="B85" t="str">
        <v>SEVFP 2 7/8 PERP</v>
      </c>
    </row>
    <row r="86" spans="1:2" x14ac:dyDescent="0.35">
      <c r="A86" t="s">
        <v>823</v>
      </c>
      <c r="B86" t="str">
        <v>SEVFP 1 5/8 PERP</v>
      </c>
    </row>
    <row r="87" spans="1:2" x14ac:dyDescent="0.35">
      <c r="A87" t="s">
        <v>540</v>
      </c>
      <c r="B87" t="str">
        <v>EDF 4 1/8 PERP</v>
      </c>
    </row>
    <row r="88" spans="1:2" x14ac:dyDescent="0.35">
      <c r="B88" t="str">
        <v>EDF 4 PERP</v>
      </c>
    </row>
    <row r="89" spans="1:2" x14ac:dyDescent="0.35">
      <c r="A89" t="s">
        <v>824</v>
      </c>
      <c r="B89" t="str">
        <v>EDF 5 3/8 PERP</v>
      </c>
    </row>
    <row r="90" spans="1:2" x14ac:dyDescent="0.35">
      <c r="A90" t="s">
        <v>493</v>
      </c>
      <c r="B90" t="str">
        <v>EDF 5 PERP</v>
      </c>
    </row>
    <row r="91" spans="1:2" x14ac:dyDescent="0.35">
      <c r="A91" t="s">
        <v>825</v>
      </c>
      <c r="B91" t="str">
        <v>EDF 3 PERP</v>
      </c>
    </row>
    <row r="92" spans="1:2" x14ac:dyDescent="0.35">
      <c r="A92" t="s">
        <v>826</v>
      </c>
      <c r="B92" t="str">
        <v>EDF 6 PERP</v>
      </c>
    </row>
    <row r="93" spans="1:2" x14ac:dyDescent="0.35">
      <c r="A93" t="s">
        <v>827</v>
      </c>
      <c r="B93" t="str">
        <v>EDF 5 7/8 PERP</v>
      </c>
    </row>
    <row r="94" spans="1:2" x14ac:dyDescent="0.35">
      <c r="A94" t="s">
        <v>828</v>
      </c>
      <c r="B94" t="str">
        <v>EDF 5 1/4 PERP</v>
      </c>
    </row>
    <row r="95" spans="1:2" x14ac:dyDescent="0.35">
      <c r="A95" t="s">
        <v>513</v>
      </c>
      <c r="B95" t="str">
        <v>EDF 5 5/8 PERP</v>
      </c>
    </row>
    <row r="96" spans="1:2" x14ac:dyDescent="0.35">
      <c r="A96" t="s">
        <v>829</v>
      </c>
      <c r="B96" t="str">
        <v>ENBW 3 5/8 04/02/76</v>
      </c>
    </row>
    <row r="97" spans="1:2" x14ac:dyDescent="0.35">
      <c r="A97" t="s">
        <v>830</v>
      </c>
      <c r="B97" t="str">
        <v>ENBW 3 3/8 04/05/77</v>
      </c>
    </row>
    <row r="98" spans="1:2" x14ac:dyDescent="0.35">
      <c r="B98" t="str">
        <v>ENBW 1 1/8 11/05/79</v>
      </c>
    </row>
    <row r="99" spans="1:2" x14ac:dyDescent="0.35">
      <c r="A99" t="s">
        <v>478</v>
      </c>
      <c r="B99" t="str">
        <v>ENBW 1 5/8 08/05/79</v>
      </c>
    </row>
    <row r="100" spans="1:2" x14ac:dyDescent="0.35">
      <c r="A100" t="s">
        <v>831</v>
      </c>
      <c r="B100" t="str">
        <v>ENBW 5 1/8 04/05/77</v>
      </c>
    </row>
    <row r="101" spans="1:2" x14ac:dyDescent="0.35">
      <c r="A101" t="s">
        <v>480</v>
      </c>
      <c r="B101" t="str">
        <v>RWE 2 3/4 04/21/75</v>
      </c>
    </row>
    <row r="102" spans="1:2" x14ac:dyDescent="0.35">
      <c r="A102" t="s">
        <v>832</v>
      </c>
      <c r="B102" t="str">
        <v>RWE 3 1/2 04/21/75</v>
      </c>
    </row>
    <row r="103" spans="1:2" x14ac:dyDescent="0.35">
      <c r="A103" t="s">
        <v>833</v>
      </c>
      <c r="B103" t="str">
        <v>RWE 6 5/8 07/30/75</v>
      </c>
    </row>
    <row r="104" spans="1:2" x14ac:dyDescent="0.35">
      <c r="A104" t="s">
        <v>483</v>
      </c>
      <c r="B104" t="str">
        <v>TENN 2.995 PERP</v>
      </c>
    </row>
    <row r="105" spans="1:2" x14ac:dyDescent="0.35">
      <c r="A105" t="s">
        <v>482</v>
      </c>
      <c r="B105" t="str">
        <v>VATFAL 3 03/19/77</v>
      </c>
    </row>
    <row r="106" spans="1:2" x14ac:dyDescent="0.35">
      <c r="A106" t="s">
        <v>479</v>
      </c>
      <c r="B106" t="str">
        <v>VATFAL 6.1 11/19/78</v>
      </c>
    </row>
    <row r="107" spans="1:2" x14ac:dyDescent="0.35">
      <c r="A107" t="s">
        <v>481</v>
      </c>
      <c r="B107" t="str">
        <v>ENELIM 5 01/15/75</v>
      </c>
    </row>
    <row r="108" spans="1:2" x14ac:dyDescent="0.35">
      <c r="B108" t="str">
        <v>ENELIM 2 1/2 11/24/78</v>
      </c>
    </row>
    <row r="109" spans="1:2" x14ac:dyDescent="0.35">
      <c r="A109" t="s">
        <v>834</v>
      </c>
      <c r="B109" t="str">
        <v>ENELIM 5.451 01/10/74</v>
      </c>
    </row>
    <row r="110" spans="1:2" x14ac:dyDescent="0.35">
      <c r="A110" t="s">
        <v>834</v>
      </c>
      <c r="B110" t="str">
        <v>ENELIM 3 1/2 05/24/80</v>
      </c>
    </row>
    <row r="111" spans="1:2" x14ac:dyDescent="0.35">
      <c r="A111" t="s">
        <v>487</v>
      </c>
      <c r="B111" t="str">
        <v>ENELIM 3 3/8 11/24/81</v>
      </c>
    </row>
    <row r="112" spans="1:2" x14ac:dyDescent="0.35">
      <c r="A112" t="s">
        <v>835</v>
      </c>
      <c r="B112" t="str">
        <v>ENELIM 7 3/4 09/10/75</v>
      </c>
    </row>
    <row r="113" spans="1:2" x14ac:dyDescent="0.35">
      <c r="A113" t="s">
        <v>486</v>
      </c>
      <c r="B113" t="str">
        <v>ENELIM 6 5/8 09/15/76</v>
      </c>
    </row>
    <row r="114" spans="1:2" x14ac:dyDescent="0.35">
      <c r="A114" t="s">
        <v>488</v>
      </c>
      <c r="B114" t="str">
        <v>ENELIM 8 3/4 09/24/73</v>
      </c>
    </row>
    <row r="115" spans="1:2" x14ac:dyDescent="0.35">
      <c r="A115" t="s">
        <v>511</v>
      </c>
      <c r="B115" t="str">
        <v>IBESM 1 7/8 PERP</v>
      </c>
    </row>
    <row r="116" spans="1:2" x14ac:dyDescent="0.35">
      <c r="A116" t="s">
        <v>836</v>
      </c>
      <c r="B116" t="str">
        <v>IBESM 2 5/8 PERP</v>
      </c>
    </row>
    <row r="117" spans="1:2" x14ac:dyDescent="0.35">
      <c r="A117" t="s">
        <v>512</v>
      </c>
      <c r="B117" t="str">
        <v>IBESM 3 1/4 PERP</v>
      </c>
    </row>
    <row r="118" spans="1:2" x14ac:dyDescent="0.35">
      <c r="A118" t="s">
        <v>837</v>
      </c>
      <c r="B118" t="str">
        <v>NTGYSM 4 1/8 PERP</v>
      </c>
    </row>
    <row r="119" spans="1:2" x14ac:dyDescent="0.35">
      <c r="A119" t="s">
        <v>527</v>
      </c>
      <c r="B119" t="str">
        <v>NTGYSM 3 3/8 PERP</v>
      </c>
    </row>
    <row r="120" spans="1:2" x14ac:dyDescent="0.35">
      <c r="A120" t="s">
        <v>838</v>
      </c>
      <c r="B120" t="str">
        <v>CNALN 3 04/10/76</v>
      </c>
    </row>
    <row r="121" spans="1:2" x14ac:dyDescent="0.35">
      <c r="A121" t="s">
        <v>839</v>
      </c>
      <c r="B121" t="str">
        <v>CNALN 5 1/4 04/10/75</v>
      </c>
    </row>
    <row r="122" spans="1:2" x14ac:dyDescent="0.35">
      <c r="A122" t="s">
        <v>840</v>
      </c>
      <c r="B122" t="str">
        <v>NGGLN 1 5/8 12/05/79</v>
      </c>
    </row>
    <row r="123" spans="1:2" x14ac:dyDescent="0.35">
      <c r="A123" t="s">
        <v>841</v>
      </c>
      <c r="B123" t="str">
        <v>NGGLN 2 1/8 09/05/82</v>
      </c>
    </row>
    <row r="124" spans="1:2" x14ac:dyDescent="0.35">
      <c r="A124" t="s">
        <v>489</v>
      </c>
      <c r="B124" t="str">
        <v>NGGLN 5 5/8 06/18/73</v>
      </c>
    </row>
    <row r="125" spans="1:2" x14ac:dyDescent="0.35">
      <c r="A125" t="s">
        <v>490</v>
      </c>
      <c r="B125" t="str">
        <v>SSELN 2 3/8 PERP</v>
      </c>
    </row>
    <row r="126" spans="1:2" x14ac:dyDescent="0.35">
      <c r="A126" t="s">
        <v>492</v>
      </c>
      <c r="B126" t="str">
        <v>SSELN 3 7/8 PERP</v>
      </c>
    </row>
    <row r="127" spans="1:2" x14ac:dyDescent="0.35">
      <c r="A127" t="s">
        <v>491</v>
      </c>
      <c r="B127" t="str">
        <v>SSELN 3 5/8 09/16/77</v>
      </c>
    </row>
    <row r="128" spans="1:2" x14ac:dyDescent="0.35">
      <c r="A128" t="s">
        <v>842</v>
      </c>
      <c r="B128" t="str">
        <v>SSELN 4 3/4 09/16/77</v>
      </c>
    </row>
    <row r="129" spans="1:2" x14ac:dyDescent="0.35">
      <c r="A129" t="s">
        <v>843</v>
      </c>
      <c r="B129" t="str">
        <v>ALLRNV 1 5/8 PERP</v>
      </c>
    </row>
    <row r="130" spans="1:2" x14ac:dyDescent="0.35">
      <c r="A130" t="s">
        <v>844</v>
      </c>
      <c r="B130" t="str">
        <v>ORSTED 3 11/06/15</v>
      </c>
    </row>
    <row r="131" spans="1:2" x14ac:dyDescent="0.35">
      <c r="A131" t="s">
        <v>497</v>
      </c>
      <c r="B131" t="str">
        <v>ORSTED 6 1/4 06/26/13</v>
      </c>
    </row>
    <row r="132" spans="1:2" x14ac:dyDescent="0.35">
      <c r="A132" t="s">
        <v>503</v>
      </c>
      <c r="B132" t="str">
        <v>ORSTED 2 1/4 11/24/17</v>
      </c>
    </row>
    <row r="133" spans="1:2" x14ac:dyDescent="0.35">
      <c r="A133" t="s">
        <v>845</v>
      </c>
      <c r="B133" t="str">
        <v>ORSTED 1 3/4 12/09/19</v>
      </c>
    </row>
    <row r="134" spans="1:2" x14ac:dyDescent="0.35">
      <c r="A134" t="s">
        <v>475</v>
      </c>
      <c r="B134" t="str">
        <v>STEDIN 3 1/4 PERP</v>
      </c>
    </row>
    <row r="135" spans="1:2" x14ac:dyDescent="0.35">
      <c r="A135" t="s">
        <v>476</v>
      </c>
      <c r="B135" t="str">
        <v>EDPPL 5 3/8 09/16/75</v>
      </c>
    </row>
    <row r="136" spans="1:2" x14ac:dyDescent="0.35">
      <c r="A136" t="s">
        <v>846</v>
      </c>
      <c r="B136" t="str">
        <v>EDPPL 4.496 04/30/79</v>
      </c>
    </row>
    <row r="137" spans="1:2" x14ac:dyDescent="0.35">
      <c r="A137" t="s">
        <v>847</v>
      </c>
      <c r="B137" t="str">
        <v>EDPPL 1.7 07/20/80</v>
      </c>
    </row>
    <row r="138" spans="1:2" x14ac:dyDescent="0.35">
      <c r="A138" t="s">
        <v>848</v>
      </c>
      <c r="B138" t="str">
        <v>ELIASO 2 3/4 PERP</v>
      </c>
    </row>
    <row r="139" spans="1:2" x14ac:dyDescent="0.35">
      <c r="A139" t="s">
        <v>849</v>
      </c>
      <c r="B139" t="str">
        <v>VLVY 4.2 06/10/75</v>
      </c>
    </row>
    <row r="140" spans="1:2" x14ac:dyDescent="0.35">
      <c r="A140" t="s">
        <v>516</v>
      </c>
      <c r="B140" t="str">
        <v>VLVY 4.85 03/10/78</v>
      </c>
    </row>
    <row r="141" spans="1:2" x14ac:dyDescent="0.35">
      <c r="A141" t="s">
        <v>850</v>
      </c>
      <c r="B141" t="str">
        <v>VW 3 3/4 PERP</v>
      </c>
    </row>
    <row r="142" spans="1:2" x14ac:dyDescent="0.35">
      <c r="A142" t="s">
        <v>851</v>
      </c>
      <c r="B142" t="str">
        <v>VW 2 1/2 PERP</v>
      </c>
    </row>
    <row r="143" spans="1:2" x14ac:dyDescent="0.35">
      <c r="A143" t="s">
        <v>852</v>
      </c>
      <c r="B143" t="str">
        <v>VW 2.7 PERP</v>
      </c>
    </row>
    <row r="144" spans="1:2" x14ac:dyDescent="0.35">
      <c r="A144" t="s">
        <v>853</v>
      </c>
      <c r="B144" t="str">
        <v>VW 5 1/8 PERP</v>
      </c>
    </row>
    <row r="145" spans="1:2" x14ac:dyDescent="0.35">
      <c r="A145" t="s">
        <v>854</v>
      </c>
      <c r="B145" t="str">
        <v>VW 3 3/8 PERP</v>
      </c>
    </row>
    <row r="146" spans="1:2" x14ac:dyDescent="0.35">
      <c r="A146" t="s">
        <v>510</v>
      </c>
      <c r="B146" t="str">
        <v>VW 4 5/8 PERP</v>
      </c>
    </row>
    <row r="147" spans="1:2" x14ac:dyDescent="0.35">
      <c r="A147" t="s">
        <v>509</v>
      </c>
      <c r="B147" t="str">
        <v>VW 3 7/8 PERP</v>
      </c>
    </row>
    <row r="148" spans="1:2" x14ac:dyDescent="0.35">
      <c r="A148" t="s">
        <v>855</v>
      </c>
      <c r="B148" t="str">
        <v>VW 3 1/2 PERP</v>
      </c>
    </row>
    <row r="149" spans="1:2" x14ac:dyDescent="0.35">
      <c r="A149" t="s">
        <v>856</v>
      </c>
      <c r="B149" t="str">
        <v>ACFP 4 1/8 PERP</v>
      </c>
    </row>
    <row r="150" spans="1:2" x14ac:dyDescent="0.35">
      <c r="A150" t="s">
        <v>485</v>
      </c>
      <c r="B150" t="str">
        <v>ACFP 4 3/8 PERP</v>
      </c>
    </row>
    <row r="151" spans="1:2" x14ac:dyDescent="0.35">
      <c r="A151" t="s">
        <v>484</v>
      </c>
      <c r="B151" t="str">
        <v>ACFP 2 5/8 PERP</v>
      </c>
    </row>
    <row r="152" spans="1:2" x14ac:dyDescent="0.35">
      <c r="A152" t="s">
        <v>857</v>
      </c>
      <c r="B152" t="str">
        <v>AFFP 6 1/4 PERP</v>
      </c>
    </row>
    <row r="153" spans="1:2" x14ac:dyDescent="0.35">
      <c r="A153" t="s">
        <v>528</v>
      </c>
      <c r="B153" t="str">
        <v>LHAGR 5 1/8 08/12/75</v>
      </c>
    </row>
    <row r="154" spans="1:2" x14ac:dyDescent="0.35">
      <c r="A154" t="s">
        <v>858</v>
      </c>
      <c r="B154" t="str">
        <v>WIEAV 5 PERP</v>
      </c>
    </row>
    <row r="155" spans="1:2" x14ac:dyDescent="0.35">
      <c r="A155" t="s">
        <v>535</v>
      </c>
      <c r="B155" t="str">
        <v>FERSM 2.124 PERP</v>
      </c>
    </row>
    <row r="156" spans="1:2" x14ac:dyDescent="0.35">
      <c r="A156" t="s">
        <v>859</v>
      </c>
      <c r="B156" t="str">
        <v>SBRYLN 6 1/2 PERP</v>
      </c>
    </row>
    <row r="157" spans="1:2" x14ac:dyDescent="0.35">
      <c r="A157" t="s">
        <v>534</v>
      </c>
      <c r="B157" t="str">
        <v>DBOERS 2 3/4 02/05/41</v>
      </c>
    </row>
    <row r="158" spans="1:2" x14ac:dyDescent="0.35">
      <c r="A158" t="s">
        <v>537</v>
      </c>
      <c r="B158" t="str">
        <v>ANNGR 4 PERP</v>
      </c>
    </row>
    <row r="159" spans="1:2" x14ac:dyDescent="0.35">
      <c r="A159" t="s">
        <v>860</v>
      </c>
      <c r="B159" t="str">
        <v>ULFP 2 1/8 PERP</v>
      </c>
    </row>
    <row r="160" spans="1:2" x14ac:dyDescent="0.35">
      <c r="A160" t="s">
        <v>861</v>
      </c>
      <c r="B160" t="str">
        <v>ULFP 2 7/8 PERP</v>
      </c>
    </row>
    <row r="161" spans="1:2" x14ac:dyDescent="0.35">
      <c r="A161" t="s">
        <v>536</v>
      </c>
      <c r="B161" t="str">
        <v>AKFAST 3 7/8 10/05/78</v>
      </c>
    </row>
    <row r="162" spans="1:2" x14ac:dyDescent="0.35">
      <c r="A162" t="s">
        <v>861</v>
      </c>
      <c r="B162" t="str">
        <v>AKFAST 2.249 05/17/81</v>
      </c>
    </row>
    <row r="163" spans="1:2" x14ac:dyDescent="0.35">
      <c r="A163" t="s">
        <v>862</v>
      </c>
      <c r="B163" t="str">
        <v>BALDER 3 03/07/78</v>
      </c>
    </row>
    <row r="164" spans="1:2" x14ac:dyDescent="0.35">
      <c r="B164" t="str">
        <v>TLGGR 3 3/8 PERP</v>
      </c>
    </row>
    <row r="165" spans="1:2" x14ac:dyDescent="0.35">
      <c r="A165" t="s">
        <v>863</v>
      </c>
      <c r="B165" t="str">
        <v>HEIBOS 3.248 PERP</v>
      </c>
    </row>
    <row r="166" spans="1:2" x14ac:dyDescent="0.35">
      <c r="A166" t="s">
        <v>864</v>
      </c>
      <c r="B166" t="str">
        <v>SBBBSS 4 5/8 PERP</v>
      </c>
    </row>
    <row r="167" spans="1:2" x14ac:dyDescent="0.35">
      <c r="A167" t="s">
        <v>464</v>
      </c>
      <c r="B167" t="str">
        <v>SBBBSS 2.624 PERP</v>
      </c>
    </row>
    <row r="168" spans="1:2" x14ac:dyDescent="0.35">
      <c r="A168" t="s">
        <v>865</v>
      </c>
      <c r="B168" t="str">
        <v>ARNDTN 3 3/4 PERP</v>
      </c>
    </row>
    <row r="169" spans="1:2" x14ac:dyDescent="0.35">
      <c r="A169" t="s">
        <v>498</v>
      </c>
      <c r="B169" t="str">
        <v>ARNDTN 2 1/8 PERP</v>
      </c>
    </row>
    <row r="170" spans="1:2" x14ac:dyDescent="0.35">
      <c r="A170" t="s">
        <v>866</v>
      </c>
      <c r="B170" t="str">
        <v>ARNDTN 2 7/8 PERP</v>
      </c>
    </row>
    <row r="171" spans="1:2" x14ac:dyDescent="0.35">
      <c r="A171" t="s">
        <v>867</v>
      </c>
      <c r="B171" t="str">
        <v>ARNDTN 5 1/4 PERP</v>
      </c>
    </row>
    <row r="172" spans="1:2" x14ac:dyDescent="0.35">
      <c r="B172" t="str">
        <v>ARNDTN 4 3/4 PERP</v>
      </c>
    </row>
    <row r="173" spans="1:2" x14ac:dyDescent="0.35">
      <c r="A173" t="s">
        <v>474</v>
      </c>
      <c r="B173" t="str">
        <v>GYCGR 3 3/4 PERP</v>
      </c>
    </row>
    <row r="174" spans="1:2" x14ac:dyDescent="0.35">
      <c r="A174" t="s">
        <v>868</v>
      </c>
      <c r="B174" t="str">
        <v>GYCGR 2 3/4 PERP</v>
      </c>
    </row>
    <row r="175" spans="1:2" x14ac:dyDescent="0.35">
      <c r="A175" t="s">
        <v>869</v>
      </c>
      <c r="B175" t="str">
        <v>GYCGR 2 1/2 PERP</v>
      </c>
    </row>
    <row r="176" spans="1:2" x14ac:dyDescent="0.35">
      <c r="B176" t="str">
        <v>CPIPGR 4 3/8 PERP</v>
      </c>
    </row>
    <row r="177" spans="1:2" x14ac:dyDescent="0.35">
      <c r="A177" t="s">
        <v>870</v>
      </c>
      <c r="B177" t="str">
        <v>CPIPGR 4 7/8 PERP</v>
      </c>
    </row>
    <row r="178" spans="1:2" x14ac:dyDescent="0.35">
      <c r="A178" t="s">
        <v>525</v>
      </c>
      <c r="B178" t="str">
        <v>JUSTLN 9 3/8 PERP</v>
      </c>
    </row>
    <row r="179" spans="1:2" x14ac:dyDescent="0.35">
      <c r="A179" t="s">
        <v>526</v>
      </c>
      <c r="B179" t="str">
        <v>SZUGR Float PERP</v>
      </c>
    </row>
    <row r="180" spans="1:2" x14ac:dyDescent="0.35">
      <c r="B180" t="str">
        <v>COFP 3.992 PERP</v>
      </c>
    </row>
    <row r="181" spans="1:2" x14ac:dyDescent="0.35">
      <c r="A181" t="s">
        <v>538</v>
      </c>
      <c r="B181" t="str">
        <v>TRAFIG 6 7/8 PERP</v>
      </c>
    </row>
    <row r="182" spans="1:2" x14ac:dyDescent="0.35">
      <c r="A182" t="s">
        <v>871</v>
      </c>
      <c r="B182" t="str">
        <v>TRAFIG 7 1/2 PERP</v>
      </c>
    </row>
    <row r="183" spans="1:2" x14ac:dyDescent="0.35">
      <c r="A183" t="s">
        <v>872</v>
      </c>
      <c r="B183" t="str">
        <v>ECLEAR 2 5/8 04/11/48</v>
      </c>
    </row>
    <row r="184" spans="1:2" x14ac:dyDescent="0.35">
      <c r="A184" t="s">
        <v>873</v>
      </c>
      <c r="B184" t="str">
        <v>SOFTBK 6 PERP</v>
      </c>
    </row>
    <row r="185" spans="1:2" x14ac:dyDescent="0.35">
      <c r="A185" t="s">
        <v>495</v>
      </c>
      <c r="B185" t="str">
        <v>SOFTBK 6 7/8 PERP</v>
      </c>
    </row>
    <row r="186" spans="1:2" x14ac:dyDescent="0.35">
      <c r="A186" t="s">
        <v>874</v>
      </c>
    </row>
    <row r="187" spans="1:2" x14ac:dyDescent="0.35">
      <c r="A187" t="s">
        <v>875</v>
      </c>
    </row>
    <row r="188" spans="1:2" x14ac:dyDescent="0.35">
      <c r="A188" t="s">
        <v>876</v>
      </c>
    </row>
    <row r="189" spans="1:2" x14ac:dyDescent="0.35">
      <c r="A189" t="s">
        <v>877</v>
      </c>
    </row>
    <row r="190" spans="1:2" x14ac:dyDescent="0.35">
      <c r="A190" t="s">
        <v>878</v>
      </c>
    </row>
    <row r="191" spans="1:2" x14ac:dyDescent="0.35">
      <c r="A191" t="s">
        <v>879</v>
      </c>
    </row>
    <row r="192" spans="1:2" x14ac:dyDescent="0.35">
      <c r="A192" t="s">
        <v>880</v>
      </c>
    </row>
    <row r="193" spans="1:1" x14ac:dyDescent="0.35">
      <c r="A193" t="s">
        <v>881</v>
      </c>
    </row>
    <row r="194" spans="1:1" x14ac:dyDescent="0.35">
      <c r="A194" t="s">
        <v>882</v>
      </c>
    </row>
    <row r="195" spans="1:1" x14ac:dyDescent="0.35">
      <c r="A195" t="s">
        <v>883</v>
      </c>
    </row>
    <row r="196" spans="1:1" x14ac:dyDescent="0.35">
      <c r="A196" t="s">
        <v>884</v>
      </c>
    </row>
    <row r="197" spans="1:1" x14ac:dyDescent="0.35">
      <c r="A197" t="s">
        <v>885</v>
      </c>
    </row>
    <row r="198" spans="1:1" x14ac:dyDescent="0.35">
      <c r="A198" t="s">
        <v>886</v>
      </c>
    </row>
    <row r="200" spans="1:1" x14ac:dyDescent="0.35">
      <c r="A200" t="s">
        <v>887</v>
      </c>
    </row>
    <row r="201" spans="1:1" x14ac:dyDescent="0.35">
      <c r="A201" t="s">
        <v>888</v>
      </c>
    </row>
    <row r="202" spans="1:1" x14ac:dyDescent="0.35">
      <c r="A202" t="s">
        <v>889</v>
      </c>
    </row>
    <row r="203" spans="1:1" x14ac:dyDescent="0.35">
      <c r="A203" t="s">
        <v>890</v>
      </c>
    </row>
    <row r="204" spans="1:1" x14ac:dyDescent="0.35">
      <c r="A204" t="s">
        <v>891</v>
      </c>
    </row>
    <row r="206" spans="1:1" x14ac:dyDescent="0.35">
      <c r="A206" t="s">
        <v>892</v>
      </c>
    </row>
    <row r="207" spans="1:1" x14ac:dyDescent="0.35">
      <c r="A207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BD5-976D-4F31-8D35-8107B0CA3DBA}">
  <sheetPr codeName="Sheet5"/>
  <dimension ref="B1:I189"/>
  <sheetViews>
    <sheetView workbookViewId="0">
      <selection activeCell="F1" sqref="F1"/>
    </sheetView>
  </sheetViews>
  <sheetFormatPr defaultRowHeight="10.5" x14ac:dyDescent="0.25"/>
  <cols>
    <col min="1" max="1" width="8.7265625" style="12"/>
    <col min="2" max="2" width="36.1796875" style="12" bestFit="1" customWidth="1"/>
    <col min="3" max="3" width="16.36328125" style="12" bestFit="1" customWidth="1"/>
    <col min="4" max="4" width="14.54296875" style="12" bestFit="1" customWidth="1"/>
    <col min="5" max="5" width="19.1796875" style="12" bestFit="1" customWidth="1"/>
    <col min="6" max="6" width="20.08984375" style="12" bestFit="1" customWidth="1"/>
    <col min="7" max="7" width="11.7265625" style="12" bestFit="1" customWidth="1"/>
    <col min="8" max="16384" width="8.7265625" style="12"/>
  </cols>
  <sheetData>
    <row r="1" spans="2:9" ht="11" x14ac:dyDescent="0.3">
      <c r="B1" s="14" t="s">
        <v>900</v>
      </c>
      <c r="C1" s="14" t="s">
        <v>901</v>
      </c>
      <c r="E1" s="14" t="s">
        <v>1085</v>
      </c>
      <c r="F1" s="14" t="s">
        <v>1083</v>
      </c>
      <c r="G1" s="14" t="s">
        <v>1084</v>
      </c>
      <c r="I1" s="14" t="s">
        <v>1090</v>
      </c>
    </row>
    <row r="2" spans="2:9" x14ac:dyDescent="0.25">
      <c r="B2" s="12" t="str">
        <f>_xll.BTCWGETALL("cols=2;rows=3")</f>
        <v>w-55F6F816E93547B58DAD99F9F740410F</v>
      </c>
      <c r="C2" s="12" t="s">
        <v>897</v>
      </c>
      <c r="E2" s="12" t="str">
        <f>_xll.BTCWGET(B3,"cols=1;rows=188")</f>
        <v>QJ937853 Corp</v>
      </c>
      <c r="F2" s="12" t="str" cm="1">
        <f t="array" ref="F2:F189">_xll.BDP(E2:E189,F1)</f>
        <v>SOLBBB 5.118 PERP</v>
      </c>
      <c r="G2" s="12" t="str" cm="1">
        <f t="array" ref="G2:G189">_xll.BDP(E2:E189,G1)</f>
        <v>XS1323897485</v>
      </c>
      <c r="I2" s="12" t="s">
        <v>745</v>
      </c>
    </row>
    <row r="3" spans="2:9" x14ac:dyDescent="0.25">
      <c r="B3" s="12" t="s">
        <v>895</v>
      </c>
      <c r="C3" s="12" t="s">
        <v>896</v>
      </c>
      <c r="E3" s="12" t="s">
        <v>760</v>
      </c>
      <c r="F3" s="12" t="str">
        <v>SOLBBB 5.425 PERP</v>
      </c>
      <c r="G3" s="12" t="str">
        <v>XS0992293901</v>
      </c>
      <c r="I3" s="12" t="s">
        <v>1089</v>
      </c>
    </row>
    <row r="4" spans="2:9" x14ac:dyDescent="0.25">
      <c r="B4" s="12" t="s">
        <v>898</v>
      </c>
      <c r="C4" s="12" t="s">
        <v>899</v>
      </c>
      <c r="E4" s="12" t="s">
        <v>759</v>
      </c>
      <c r="F4" s="12" t="str">
        <v>SOLBBB 4 1/4 PERP</v>
      </c>
      <c r="G4" s="12" t="str">
        <v>BE6309987400</v>
      </c>
    </row>
    <row r="5" spans="2:9" x14ac:dyDescent="0.25">
      <c r="E5" s="12" t="s">
        <v>758</v>
      </c>
      <c r="F5" s="12" t="str">
        <v>SOLBBB 5.869 PERP</v>
      </c>
      <c r="G5" s="12" t="str">
        <v>XS1323897725</v>
      </c>
    </row>
    <row r="6" spans="2:9" x14ac:dyDescent="0.25">
      <c r="E6" s="12" t="s">
        <v>903</v>
      </c>
      <c r="F6" s="12" t="str">
        <v>BAYNGR 2 3/8 04/02/75</v>
      </c>
      <c r="G6" s="12" t="str">
        <v>DE000A14J611</v>
      </c>
    </row>
    <row r="7" spans="2:9" x14ac:dyDescent="0.25">
      <c r="E7" s="12" t="s">
        <v>904</v>
      </c>
      <c r="F7" s="12" t="str">
        <v>BAYNGR 3 3/4 07/01/74</v>
      </c>
      <c r="G7" s="12" t="str">
        <v>DE000A11QR73</v>
      </c>
    </row>
    <row r="8" spans="2:9" x14ac:dyDescent="0.25">
      <c r="E8" s="12" t="s">
        <v>905</v>
      </c>
      <c r="F8" s="12" t="str">
        <v>BAYNGR 2 3/8 11/12/79</v>
      </c>
      <c r="G8" s="12" t="str">
        <v>XS2077670003</v>
      </c>
    </row>
    <row r="9" spans="2:9" ht="11" x14ac:dyDescent="0.3">
      <c r="B9" s="14"/>
      <c r="C9" s="14"/>
      <c r="D9" s="14"/>
      <c r="E9" s="12" t="s">
        <v>906</v>
      </c>
      <c r="F9" s="12" t="str">
        <v>BAYNGR 3 1/8 11/12/79</v>
      </c>
      <c r="G9" s="12" t="str">
        <v>XS2077670342</v>
      </c>
    </row>
    <row r="10" spans="2:9" x14ac:dyDescent="0.25">
      <c r="E10" s="12" t="s">
        <v>907</v>
      </c>
      <c r="F10" s="12" t="str">
        <v>BNFP 1 3/4 PERP</v>
      </c>
      <c r="G10" s="12" t="str">
        <v>FR0013292828</v>
      </c>
    </row>
    <row r="11" spans="2:9" x14ac:dyDescent="0.25">
      <c r="E11" s="12" t="s">
        <v>908</v>
      </c>
      <c r="F11" s="12" t="str">
        <v>ERFFP 2 7/8 PERP</v>
      </c>
      <c r="G11" s="12" t="str">
        <v>XS2051471105</v>
      </c>
    </row>
    <row r="12" spans="2:9" x14ac:dyDescent="0.25">
      <c r="E12" s="12" t="s">
        <v>909</v>
      </c>
      <c r="F12" s="12" t="str">
        <v>ERFFP 4 7/8 PERP</v>
      </c>
      <c r="G12" s="12" t="str">
        <v>XS1224953882</v>
      </c>
    </row>
    <row r="13" spans="2:9" x14ac:dyDescent="0.25">
      <c r="E13" s="12" t="s">
        <v>762</v>
      </c>
      <c r="F13" s="12" t="str">
        <v>ERFFP 3 1/4 PERP</v>
      </c>
      <c r="G13" s="12" t="str">
        <v>XS1716945586</v>
      </c>
    </row>
    <row r="14" spans="2:9" x14ac:dyDescent="0.25">
      <c r="E14" s="12" t="s">
        <v>910</v>
      </c>
      <c r="F14" s="12" t="str">
        <v>MRKGR 2 5/8 12/12/74</v>
      </c>
      <c r="G14" s="12" t="str">
        <v>XS1152338072</v>
      </c>
    </row>
    <row r="15" spans="2:9" x14ac:dyDescent="0.25">
      <c r="E15" s="12" t="s">
        <v>911</v>
      </c>
      <c r="F15" s="12" t="str">
        <v>MRKGR 3 3/8 12/12/74</v>
      </c>
      <c r="G15" s="12" t="str">
        <v>XS1152343668</v>
      </c>
    </row>
    <row r="16" spans="2:9" x14ac:dyDescent="0.25">
      <c r="E16" s="12" t="s">
        <v>912</v>
      </c>
      <c r="F16" s="12" t="str">
        <v>MRKGR 1 5/8 06/25/79</v>
      </c>
      <c r="G16" s="12" t="str">
        <v>XS2011260531</v>
      </c>
    </row>
    <row r="17" spans="5:7" x14ac:dyDescent="0.25">
      <c r="E17" s="12" t="s">
        <v>913</v>
      </c>
      <c r="F17" s="12" t="str">
        <v>MRKGR 2 7/8 06/25/79</v>
      </c>
      <c r="G17" s="12" t="str">
        <v>XS2011260705</v>
      </c>
    </row>
    <row r="18" spans="5:7" x14ac:dyDescent="0.25">
      <c r="E18" s="12" t="s">
        <v>914</v>
      </c>
      <c r="F18" s="12" t="str">
        <v>AKEFP 4 3/4 PERP</v>
      </c>
      <c r="G18" s="12" t="str">
        <v>FR0012278539</v>
      </c>
    </row>
    <row r="19" spans="5:7" x14ac:dyDescent="0.25">
      <c r="E19" s="12" t="s">
        <v>915</v>
      </c>
      <c r="F19" s="12" t="str">
        <v>AKEFP 2 3/4 PERP</v>
      </c>
      <c r="G19" s="12" t="str">
        <v>FR0013425170</v>
      </c>
    </row>
    <row r="20" spans="5:7" x14ac:dyDescent="0.25">
      <c r="E20" s="12" t="s">
        <v>916</v>
      </c>
      <c r="F20" s="12" t="str">
        <v>AKEFP 1 1/2 PERP</v>
      </c>
      <c r="G20" s="12" t="str">
        <v>FR0013478252</v>
      </c>
    </row>
    <row r="21" spans="5:7" x14ac:dyDescent="0.25">
      <c r="E21" s="12" t="s">
        <v>917</v>
      </c>
      <c r="F21" s="12" t="str">
        <v>LXSGR 4 1/2 12/06/76</v>
      </c>
      <c r="G21" s="12" t="str">
        <v>XS1405763019</v>
      </c>
    </row>
    <row r="22" spans="5:7" x14ac:dyDescent="0.25">
      <c r="E22" s="12" t="s">
        <v>918</v>
      </c>
      <c r="F22" s="12" t="str">
        <v>LHNVX 3 PERP</v>
      </c>
      <c r="G22" s="12" t="str">
        <v>XS1713466495</v>
      </c>
    </row>
    <row r="23" spans="5:7" x14ac:dyDescent="0.25">
      <c r="E23" s="12" t="s">
        <v>919</v>
      </c>
      <c r="F23" s="12" t="str">
        <v>EVKGR 2 1/8 07/07/77</v>
      </c>
      <c r="G23" s="12" t="str">
        <v>DE000A2GSFF1</v>
      </c>
    </row>
    <row r="24" spans="5:7" x14ac:dyDescent="0.25">
      <c r="E24" s="12" t="s">
        <v>920</v>
      </c>
      <c r="F24" s="12" t="str">
        <v>DBHNGR 0.95 PERP</v>
      </c>
      <c r="G24" s="12" t="str">
        <v>XS2010039035</v>
      </c>
    </row>
    <row r="25" spans="5:7" x14ac:dyDescent="0.25">
      <c r="E25" s="12" t="s">
        <v>921</v>
      </c>
      <c r="F25" s="12" t="str">
        <v>DBHNGR 1.6 PERP</v>
      </c>
      <c r="G25" s="12" t="str">
        <v>XS2010039548</v>
      </c>
    </row>
    <row r="26" spans="5:7" x14ac:dyDescent="0.25">
      <c r="E26" s="12" t="s">
        <v>922</v>
      </c>
      <c r="F26" s="12" t="str">
        <v>OMVAV 5 1/4 PERP</v>
      </c>
      <c r="G26" s="12" t="str">
        <v>XS1294342792</v>
      </c>
    </row>
    <row r="27" spans="5:7" x14ac:dyDescent="0.25">
      <c r="E27" s="12" t="s">
        <v>923</v>
      </c>
      <c r="F27" s="12" t="str">
        <v>OMVAV 2 7/8 PERP</v>
      </c>
      <c r="G27" s="12" t="str">
        <v>XS1713462403</v>
      </c>
    </row>
    <row r="28" spans="5:7" x14ac:dyDescent="0.25">
      <c r="E28" s="12" t="s">
        <v>924</v>
      </c>
      <c r="F28" s="12" t="str">
        <v>OMVAV 6 1/4 PERP</v>
      </c>
      <c r="G28" s="12" t="str">
        <v>XS1294343337</v>
      </c>
    </row>
    <row r="29" spans="5:7" x14ac:dyDescent="0.25">
      <c r="E29" s="12" t="s">
        <v>925</v>
      </c>
      <c r="F29" s="12" t="str">
        <v>REPSM 3 7/8 PERP</v>
      </c>
      <c r="G29" s="12" t="str">
        <v>XS1207054666</v>
      </c>
    </row>
    <row r="30" spans="5:7" x14ac:dyDescent="0.25">
      <c r="E30" s="12" t="s">
        <v>926</v>
      </c>
      <c r="F30" s="12" t="str">
        <v>REPSM 4 1/2 03/25/75</v>
      </c>
      <c r="G30" s="12" t="str">
        <v>XS1207058733</v>
      </c>
    </row>
    <row r="31" spans="5:7" x14ac:dyDescent="0.25">
      <c r="E31" s="12" t="s">
        <v>927</v>
      </c>
      <c r="F31" s="12" t="str">
        <v>REPSM 3 3/4 PERP</v>
      </c>
      <c r="G31" s="12" t="str">
        <v>XS2185997884</v>
      </c>
    </row>
    <row r="32" spans="5:7" x14ac:dyDescent="0.25">
      <c r="E32" s="12" t="s">
        <v>928</v>
      </c>
      <c r="F32" s="12" t="str">
        <v>REPSM 4.247 PERP</v>
      </c>
      <c r="G32" s="12" t="str">
        <v>XS2186001314</v>
      </c>
    </row>
    <row r="33" spans="5:7" x14ac:dyDescent="0.25">
      <c r="E33" s="12" t="s">
        <v>929</v>
      </c>
      <c r="F33" s="12" t="str">
        <v>TOTAL 2 1/4 PERP</v>
      </c>
      <c r="G33" s="12" t="str">
        <v>XS1195201931</v>
      </c>
    </row>
    <row r="34" spans="5:7" x14ac:dyDescent="0.25">
      <c r="E34" s="12" t="s">
        <v>930</v>
      </c>
      <c r="F34" s="12" t="str">
        <v>TOTAL 3 7/8 PERP</v>
      </c>
      <c r="G34" s="12" t="str">
        <v>XS1413581205</v>
      </c>
    </row>
    <row r="35" spans="5:7" x14ac:dyDescent="0.25">
      <c r="E35" s="12" t="s">
        <v>931</v>
      </c>
      <c r="F35" s="12" t="str">
        <v>TOTAL 2.708 PERP</v>
      </c>
      <c r="G35" s="12" t="str">
        <v>XS1501167164</v>
      </c>
    </row>
    <row r="36" spans="5:7" x14ac:dyDescent="0.25">
      <c r="E36" s="12" t="s">
        <v>932</v>
      </c>
      <c r="F36" s="12" t="str">
        <v>TOTAL 1 3/4 PERP</v>
      </c>
      <c r="G36" s="12" t="str">
        <v>XS1974787480</v>
      </c>
    </row>
    <row r="37" spans="5:7" x14ac:dyDescent="0.25">
      <c r="E37" s="12" t="s">
        <v>933</v>
      </c>
      <c r="F37" s="12" t="str">
        <v>TOTAL 2 5/8 PERP</v>
      </c>
      <c r="G37" s="12" t="str">
        <v>XS1195202822</v>
      </c>
    </row>
    <row r="38" spans="5:7" x14ac:dyDescent="0.25">
      <c r="E38" s="12" t="s">
        <v>934</v>
      </c>
      <c r="F38" s="12" t="str">
        <v>TOTAL 3.369 PERP</v>
      </c>
      <c r="G38" s="12" t="str">
        <v>XS1501166869</v>
      </c>
    </row>
    <row r="39" spans="5:7" x14ac:dyDescent="0.25">
      <c r="E39" s="12" t="s">
        <v>935</v>
      </c>
      <c r="F39" s="12" t="str">
        <v>BHP 4 3/4 04/22/76</v>
      </c>
      <c r="G39" s="12" t="str">
        <v>XS1309436753</v>
      </c>
    </row>
    <row r="40" spans="5:7" x14ac:dyDescent="0.25">
      <c r="E40" s="12" t="s">
        <v>936</v>
      </c>
      <c r="F40" s="12" t="str">
        <v>BHP 5 5/8 10/22/79</v>
      </c>
      <c r="G40" s="12" t="str">
        <v>XS1309436910</v>
      </c>
    </row>
    <row r="41" spans="5:7" x14ac:dyDescent="0.25">
      <c r="E41" s="12" t="s">
        <v>937</v>
      </c>
      <c r="F41" s="12" t="str">
        <v>BHP 6 3/4 10/19/75</v>
      </c>
      <c r="G41" s="12" t="str">
        <v>USQ12441AB91</v>
      </c>
    </row>
    <row r="42" spans="5:7" x14ac:dyDescent="0.25">
      <c r="E42" s="12" t="s">
        <v>938</v>
      </c>
      <c r="F42" s="12" t="str">
        <v>BHP 6 1/4 10/19/75</v>
      </c>
      <c r="G42" s="12" t="str">
        <v>USQ12441AA19</v>
      </c>
    </row>
    <row r="43" spans="5:7" x14ac:dyDescent="0.25">
      <c r="E43" s="12" t="s">
        <v>939</v>
      </c>
      <c r="F43" s="12" t="str">
        <v>BHP 6 1/2 10/22/77</v>
      </c>
      <c r="G43" s="12" t="str">
        <v>XS1309437215</v>
      </c>
    </row>
    <row r="44" spans="5:7" x14ac:dyDescent="0.25">
      <c r="E44" s="12" t="s">
        <v>940</v>
      </c>
      <c r="F44" s="12" t="str">
        <v>AMXLMM 6 3/8 09/06/73</v>
      </c>
      <c r="G44" s="12" t="str">
        <v>XS0969341147</v>
      </c>
    </row>
    <row r="45" spans="5:7" x14ac:dyDescent="0.25">
      <c r="E45" s="12" t="s">
        <v>941</v>
      </c>
      <c r="F45" s="12" t="str">
        <v>AMXLMM 6 3/8 09/06/73</v>
      </c>
      <c r="G45" s="12" t="str">
        <v>XS0969342384</v>
      </c>
    </row>
    <row r="46" spans="5:7" x14ac:dyDescent="0.25">
      <c r="E46" s="12" t="s">
        <v>942</v>
      </c>
      <c r="F46" s="12" t="str">
        <v>BERTEL 3 04/23/75</v>
      </c>
      <c r="G46" s="12" t="str">
        <v>XS1222591023</v>
      </c>
    </row>
    <row r="47" spans="5:7" x14ac:dyDescent="0.25">
      <c r="E47" s="12" t="s">
        <v>943</v>
      </c>
      <c r="F47" s="12" t="str">
        <v>BERTEL 3 1/2 04/23/75</v>
      </c>
      <c r="G47" s="12" t="str">
        <v>XS1222594472</v>
      </c>
    </row>
    <row r="48" spans="5:7" x14ac:dyDescent="0.25">
      <c r="E48" s="12" t="s">
        <v>944</v>
      </c>
      <c r="F48" s="12" t="str">
        <v>KPN 7 03/28/73</v>
      </c>
      <c r="G48" s="12" t="str">
        <v>USN4297BBC74</v>
      </c>
    </row>
    <row r="49" spans="5:7" x14ac:dyDescent="0.25">
      <c r="E49" s="12" t="s">
        <v>945</v>
      </c>
      <c r="F49" s="12" t="str">
        <v>KPN 2 PERP</v>
      </c>
      <c r="G49" s="12" t="str">
        <v>XS2069101868</v>
      </c>
    </row>
    <row r="50" spans="5:7" x14ac:dyDescent="0.25">
      <c r="E50" s="12" t="s">
        <v>946</v>
      </c>
      <c r="F50" s="12" t="str">
        <v>TELIAS 3 04/04/78</v>
      </c>
      <c r="G50" s="12" t="str">
        <v>XS1590787799</v>
      </c>
    </row>
    <row r="51" spans="5:7" x14ac:dyDescent="0.25">
      <c r="E51" s="12" t="s">
        <v>947</v>
      </c>
      <c r="F51" s="12" t="str">
        <v>TELIAS 1 3/8 05/11/81</v>
      </c>
      <c r="G51" s="12" t="str">
        <v>XS2082429890</v>
      </c>
    </row>
    <row r="52" spans="5:7" x14ac:dyDescent="0.25">
      <c r="E52" s="12" t="s">
        <v>948</v>
      </c>
      <c r="F52" s="12" t="str">
        <v>SESGFP 4 5/8 PERP</v>
      </c>
      <c r="G52" s="12" t="str">
        <v>XS1405777746</v>
      </c>
    </row>
    <row r="53" spans="5:7" x14ac:dyDescent="0.25">
      <c r="E53" s="12" t="s">
        <v>949</v>
      </c>
      <c r="F53" s="12" t="str">
        <v>SESGFP 5 5/8 PERP</v>
      </c>
      <c r="G53" s="12" t="str">
        <v>XS1405765659</v>
      </c>
    </row>
    <row r="54" spans="5:7" x14ac:dyDescent="0.25">
      <c r="E54" s="12" t="s">
        <v>950</v>
      </c>
      <c r="F54" s="12" t="str">
        <v>ORAFP 4 PERP</v>
      </c>
      <c r="G54" s="12" t="str">
        <v>XS1115490523</v>
      </c>
    </row>
    <row r="55" spans="5:7" x14ac:dyDescent="0.25">
      <c r="E55" s="12" t="s">
        <v>951</v>
      </c>
      <c r="F55" s="12" t="str">
        <v>ORAFP 5 1/4 PERP</v>
      </c>
      <c r="G55" s="12" t="str">
        <v>XS1028599287</v>
      </c>
    </row>
    <row r="56" spans="5:7" x14ac:dyDescent="0.25">
      <c r="E56" s="12" t="s">
        <v>952</v>
      </c>
      <c r="F56" s="12" t="str">
        <v>ORAFP 2 3/8 PERP</v>
      </c>
      <c r="G56" s="12" t="str">
        <v>FR0013413887</v>
      </c>
    </row>
    <row r="57" spans="5:7" x14ac:dyDescent="0.25">
      <c r="E57" s="12" t="s">
        <v>953</v>
      </c>
      <c r="F57" s="12" t="str">
        <v>ORAFP 5 PERP</v>
      </c>
      <c r="G57" s="12" t="str">
        <v>XS1115498260</v>
      </c>
    </row>
    <row r="58" spans="5:7" x14ac:dyDescent="0.25">
      <c r="E58" s="12" t="s">
        <v>954</v>
      </c>
      <c r="F58" s="12" t="str">
        <v>ORAFP 1 3/4 PERP</v>
      </c>
      <c r="G58" s="12" t="str">
        <v>FR0013447877</v>
      </c>
    </row>
    <row r="59" spans="5:7" x14ac:dyDescent="0.25">
      <c r="E59" s="12" t="s">
        <v>955</v>
      </c>
      <c r="F59" s="12" t="str">
        <v>ORAFP 5 7/8 PERP</v>
      </c>
      <c r="G59" s="12" t="str">
        <v>XS1028597315</v>
      </c>
    </row>
    <row r="60" spans="5:7" x14ac:dyDescent="0.25">
      <c r="E60" s="12" t="s">
        <v>956</v>
      </c>
      <c r="F60" s="12" t="str">
        <v>ORAFP 5 3/4 PERP</v>
      </c>
      <c r="G60" s="12" t="str">
        <v>XS1115502988</v>
      </c>
    </row>
    <row r="61" spans="5:7" x14ac:dyDescent="0.25">
      <c r="E61" s="12" t="s">
        <v>957</v>
      </c>
      <c r="F61" s="12" t="str">
        <v>TELEFO 3 3/4 PERP</v>
      </c>
      <c r="G61" s="12" t="str">
        <v>XS1490960942</v>
      </c>
    </row>
    <row r="62" spans="5:7" x14ac:dyDescent="0.25">
      <c r="E62" s="12" t="s">
        <v>958</v>
      </c>
      <c r="F62" s="12" t="str">
        <v>TELEFO 2 5/8 PERP</v>
      </c>
      <c r="G62" s="12" t="str">
        <v>XS1731823255</v>
      </c>
    </row>
    <row r="63" spans="5:7" x14ac:dyDescent="0.25">
      <c r="E63" s="12" t="s">
        <v>959</v>
      </c>
      <c r="F63" s="12" t="str">
        <v>TELEFO 3 PERP</v>
      </c>
      <c r="G63" s="12" t="str">
        <v>XS1795406575</v>
      </c>
    </row>
    <row r="64" spans="5:7" x14ac:dyDescent="0.25">
      <c r="E64" s="12" t="s">
        <v>960</v>
      </c>
      <c r="F64" s="12" t="str">
        <v>TELEFO 5 7/8 PERP</v>
      </c>
      <c r="G64" s="12" t="str">
        <v>XS1050461034</v>
      </c>
    </row>
    <row r="65" spans="5:7" x14ac:dyDescent="0.25">
      <c r="E65" s="12" t="s">
        <v>961</v>
      </c>
      <c r="F65" s="12" t="str">
        <v>TELEFO 4 3/8 PERP</v>
      </c>
      <c r="G65" s="12" t="str">
        <v>XS1933828433</v>
      </c>
    </row>
    <row r="66" spans="5:7" x14ac:dyDescent="0.25">
      <c r="E66" s="12" t="s">
        <v>962</v>
      </c>
      <c r="F66" s="12" t="str">
        <v>TELEFO 3 7/8 PERP</v>
      </c>
      <c r="G66" s="12" t="str">
        <v>XS1795406658</v>
      </c>
    </row>
    <row r="67" spans="5:7" x14ac:dyDescent="0.25">
      <c r="E67" s="12" t="s">
        <v>963</v>
      </c>
      <c r="F67" s="12" t="str">
        <v>TELEFO 2.502 PERP</v>
      </c>
      <c r="G67" s="12" t="str">
        <v>XS2109819859</v>
      </c>
    </row>
    <row r="68" spans="5:7" x14ac:dyDescent="0.25">
      <c r="E68" s="12" t="s">
        <v>964</v>
      </c>
      <c r="F68" s="12" t="str">
        <v>TELEFO 2 7/8 PERP</v>
      </c>
      <c r="G68" s="12" t="str">
        <v>XS2056371334</v>
      </c>
    </row>
    <row r="69" spans="5:7" x14ac:dyDescent="0.25">
      <c r="E69" s="12" t="s">
        <v>965</v>
      </c>
      <c r="F69" s="12" t="str">
        <v>VOD 3.1 01/03/79</v>
      </c>
      <c r="G69" s="12" t="str">
        <v>XS1888179477</v>
      </c>
    </row>
    <row r="70" spans="5:7" x14ac:dyDescent="0.25">
      <c r="E70" s="12" t="s">
        <v>966</v>
      </c>
      <c r="F70" s="12" t="str">
        <v>VOD 4.2 10/03/78</v>
      </c>
      <c r="G70" s="12" t="str">
        <v>XS1888179550</v>
      </c>
    </row>
    <row r="71" spans="5:7" x14ac:dyDescent="0.25">
      <c r="E71" s="12" t="s">
        <v>967</v>
      </c>
      <c r="F71" s="12" t="str">
        <v>VOD 4 7/8 10/03/78</v>
      </c>
      <c r="G71" s="12" t="str">
        <v>XS1888180996</v>
      </c>
    </row>
    <row r="72" spans="5:7" x14ac:dyDescent="0.25">
      <c r="E72" s="12" t="s">
        <v>968</v>
      </c>
      <c r="F72" s="12" t="str">
        <v>VOD 6 1/4 10/03/78</v>
      </c>
      <c r="G72" s="12" t="str">
        <v>XS1888180640</v>
      </c>
    </row>
    <row r="73" spans="5:7" x14ac:dyDescent="0.25">
      <c r="E73" s="12" t="s">
        <v>969</v>
      </c>
      <c r="F73" s="12" t="str">
        <v>VOD 7 04/04/79</v>
      </c>
      <c r="G73" s="12" t="str">
        <v>US92857WBQ24</v>
      </c>
    </row>
    <row r="74" spans="5:7" x14ac:dyDescent="0.25">
      <c r="E74" s="12" t="s">
        <v>970</v>
      </c>
      <c r="F74" s="12" t="str">
        <v>BRITEL 1.874 08/18/80</v>
      </c>
      <c r="G74" s="12" t="str">
        <v>XS2119468572</v>
      </c>
    </row>
    <row r="75" spans="5:7" x14ac:dyDescent="0.25">
      <c r="E75" s="12" t="s">
        <v>971</v>
      </c>
      <c r="F75" s="12" t="str">
        <v>IFXGR 2 7/8 PERP</v>
      </c>
      <c r="G75" s="12" t="str">
        <v>XS2056730323</v>
      </c>
    </row>
    <row r="76" spans="5:7" x14ac:dyDescent="0.25">
      <c r="E76" s="12" t="s">
        <v>972</v>
      </c>
      <c r="F76" s="12" t="str">
        <v>IFXGR 3 5/8 PERP</v>
      </c>
      <c r="G76" s="12" t="str">
        <v>XS2056730679</v>
      </c>
    </row>
    <row r="77" spans="5:7" x14ac:dyDescent="0.25">
      <c r="E77" s="12" t="s">
        <v>973</v>
      </c>
      <c r="F77" s="12" t="str">
        <v>T 2 7/8 PERP</v>
      </c>
      <c r="G77" s="12" t="str">
        <v>XS2114413565</v>
      </c>
    </row>
    <row r="78" spans="5:7" x14ac:dyDescent="0.25">
      <c r="E78" s="12" t="s">
        <v>974</v>
      </c>
      <c r="F78" s="12" t="str">
        <v>ENGIFP 4 3/4 PERP</v>
      </c>
      <c r="G78" s="12" t="str">
        <v>FR0011531730</v>
      </c>
    </row>
    <row r="79" spans="5:7" x14ac:dyDescent="0.25">
      <c r="E79" s="12" t="s">
        <v>975</v>
      </c>
      <c r="F79" s="12" t="str">
        <v>ENGIFP 1 3/8 PERP</v>
      </c>
      <c r="G79" s="12" t="str">
        <v>FR0013310505</v>
      </c>
    </row>
    <row r="80" spans="5:7" x14ac:dyDescent="0.25">
      <c r="E80" s="12" t="s">
        <v>976</v>
      </c>
      <c r="F80" s="12" t="str">
        <v>ENGIFP 3 7/8 PERP</v>
      </c>
      <c r="G80" s="12" t="str">
        <v>FR0011942283</v>
      </c>
    </row>
    <row r="81" spans="5:7" x14ac:dyDescent="0.25">
      <c r="E81" s="12" t="s">
        <v>977</v>
      </c>
      <c r="F81" s="12" t="str">
        <v>ENGIFP 3 1/4 PERP</v>
      </c>
      <c r="G81" s="12" t="str">
        <v>FR0013398229</v>
      </c>
    </row>
    <row r="82" spans="5:7" x14ac:dyDescent="0.25">
      <c r="E82" s="12" t="s">
        <v>978</v>
      </c>
      <c r="F82" s="12" t="str">
        <v>ENGIFP 1 5/8 PERP</v>
      </c>
      <c r="G82" s="12" t="str">
        <v>FR0013431244</v>
      </c>
    </row>
    <row r="83" spans="5:7" x14ac:dyDescent="0.25">
      <c r="E83" s="12" t="s">
        <v>979</v>
      </c>
      <c r="F83" s="12" t="str">
        <v>SEVFP 3 PERP</v>
      </c>
      <c r="G83" s="12" t="str">
        <v>FR0011993500</v>
      </c>
    </row>
    <row r="84" spans="5:7" x14ac:dyDescent="0.25">
      <c r="E84" s="12" t="s">
        <v>980</v>
      </c>
      <c r="F84" s="12" t="str">
        <v>SEVFP 2 1/2 PERP</v>
      </c>
      <c r="G84" s="12" t="str">
        <v>FR0012648590</v>
      </c>
    </row>
    <row r="85" spans="5:7" x14ac:dyDescent="0.25">
      <c r="E85" s="12" t="s">
        <v>981</v>
      </c>
      <c r="F85" s="12" t="str">
        <v>SEVFP 2 7/8 PERP</v>
      </c>
      <c r="G85" s="12" t="str">
        <v>FR0013252061</v>
      </c>
    </row>
    <row r="86" spans="5:7" x14ac:dyDescent="0.25">
      <c r="E86" s="12" t="s">
        <v>982</v>
      </c>
      <c r="F86" s="12" t="str">
        <v>SEVFP 1 5/8 PERP</v>
      </c>
      <c r="G86" s="12" t="str">
        <v>FR0013445335</v>
      </c>
    </row>
    <row r="87" spans="5:7" x14ac:dyDescent="0.25">
      <c r="E87" s="12" t="s">
        <v>983</v>
      </c>
      <c r="F87" s="12" t="str">
        <v>EDF 4 1/8 PERP</v>
      </c>
      <c r="G87" s="12" t="str">
        <v>FR0011697010</v>
      </c>
    </row>
    <row r="88" spans="5:7" x14ac:dyDescent="0.25">
      <c r="E88" s="12" t="s">
        <v>984</v>
      </c>
      <c r="F88" s="12" t="str">
        <v>EDF 4 PERP</v>
      </c>
      <c r="G88" s="12" t="str">
        <v>FR0013367612</v>
      </c>
    </row>
    <row r="89" spans="5:7" x14ac:dyDescent="0.25">
      <c r="E89" s="12" t="s">
        <v>985</v>
      </c>
      <c r="F89" s="12" t="str">
        <v>EDF 5 3/8 PERP</v>
      </c>
      <c r="G89" s="12" t="str">
        <v>FR0011401751</v>
      </c>
    </row>
    <row r="90" spans="5:7" x14ac:dyDescent="0.25">
      <c r="E90" s="12" t="s">
        <v>986</v>
      </c>
      <c r="F90" s="12" t="str">
        <v>EDF 5 PERP</v>
      </c>
      <c r="G90" s="12" t="str">
        <v>FR0011697028</v>
      </c>
    </row>
    <row r="91" spans="5:7" x14ac:dyDescent="0.25">
      <c r="E91" s="12" t="s">
        <v>987</v>
      </c>
      <c r="F91" s="12" t="str">
        <v>EDF 3 PERP</v>
      </c>
      <c r="G91" s="12" t="str">
        <v>FR0013464922</v>
      </c>
    </row>
    <row r="92" spans="5:7" x14ac:dyDescent="0.25">
      <c r="E92" s="12" t="s">
        <v>988</v>
      </c>
      <c r="F92" s="12" t="str">
        <v>EDF 6 PERP</v>
      </c>
      <c r="G92" s="12" t="str">
        <v>FR0011401728</v>
      </c>
    </row>
    <row r="93" spans="5:7" x14ac:dyDescent="0.25">
      <c r="E93" s="12" t="s">
        <v>989</v>
      </c>
      <c r="F93" s="12" t="str">
        <v>EDF 5 7/8 PERP</v>
      </c>
      <c r="G93" s="12" t="str">
        <v>FR0011700293</v>
      </c>
    </row>
    <row r="94" spans="5:7" x14ac:dyDescent="0.25">
      <c r="E94" s="12" t="s">
        <v>990</v>
      </c>
      <c r="F94" s="12" t="str">
        <v>EDF 5 1/4 PERP</v>
      </c>
      <c r="G94" s="12" t="str">
        <v>USF2893TAF33</v>
      </c>
    </row>
    <row r="95" spans="5:7" x14ac:dyDescent="0.25">
      <c r="E95" s="12" t="s">
        <v>991</v>
      </c>
      <c r="F95" s="12" t="str">
        <v>EDF 5 5/8 PERP</v>
      </c>
      <c r="G95" s="12" t="str">
        <v>USF2893TAM83</v>
      </c>
    </row>
    <row r="96" spans="5:7" x14ac:dyDescent="0.25">
      <c r="E96" s="12" t="s">
        <v>992</v>
      </c>
      <c r="F96" s="12" t="str">
        <v>ENBW 3 5/8 04/02/76</v>
      </c>
      <c r="G96" s="12" t="str">
        <v>XS1044811591</v>
      </c>
    </row>
    <row r="97" spans="5:7" x14ac:dyDescent="0.25">
      <c r="E97" s="12" t="s">
        <v>992</v>
      </c>
      <c r="F97" s="12" t="str">
        <v>ENBW 3 5/8 04/02/76</v>
      </c>
      <c r="G97" s="12" t="str">
        <v>XS1044811591</v>
      </c>
    </row>
    <row r="98" spans="5:7" x14ac:dyDescent="0.25">
      <c r="E98" s="12" t="s">
        <v>993</v>
      </c>
      <c r="F98" s="12" t="str">
        <v>ENBW 3 3/8 04/05/77</v>
      </c>
      <c r="G98" s="12" t="str">
        <v>XS1405770907</v>
      </c>
    </row>
    <row r="99" spans="5:7" x14ac:dyDescent="0.25">
      <c r="E99" s="12" t="s">
        <v>994</v>
      </c>
      <c r="F99" s="12" t="str">
        <v>ENBW 1 1/8 11/05/79</v>
      </c>
      <c r="G99" s="12" t="str">
        <v>XS2035564975</v>
      </c>
    </row>
    <row r="100" spans="5:7" x14ac:dyDescent="0.25">
      <c r="E100" s="12" t="s">
        <v>995</v>
      </c>
      <c r="F100" s="12" t="str">
        <v>ENBW 1 5/8 08/05/79</v>
      </c>
      <c r="G100" s="12" t="str">
        <v>XS2035564629</v>
      </c>
    </row>
    <row r="101" spans="5:7" x14ac:dyDescent="0.25">
      <c r="E101" s="12" t="s">
        <v>996</v>
      </c>
      <c r="F101" s="12" t="str">
        <v>ENBW 5 1/8 04/05/77</v>
      </c>
      <c r="G101" s="12" t="str">
        <v>XS1498442521</v>
      </c>
    </row>
    <row r="102" spans="5:7" x14ac:dyDescent="0.25">
      <c r="E102" s="12" t="s">
        <v>997</v>
      </c>
      <c r="F102" s="12" t="str">
        <v>RWE 2 3/4 04/21/75</v>
      </c>
      <c r="G102" s="12" t="str">
        <v>XS1219498141</v>
      </c>
    </row>
    <row r="103" spans="5:7" x14ac:dyDescent="0.25">
      <c r="E103" s="12" t="s">
        <v>998</v>
      </c>
      <c r="F103" s="12" t="str">
        <v>RWE 3 1/2 04/21/75</v>
      </c>
      <c r="G103" s="12" t="str">
        <v>XS1219499032</v>
      </c>
    </row>
    <row r="104" spans="5:7" x14ac:dyDescent="0.25">
      <c r="E104" s="12" t="s">
        <v>999</v>
      </c>
      <c r="F104" s="12" t="str">
        <v>RWE 6 5/8 07/30/75</v>
      </c>
      <c r="G104" s="12" t="str">
        <v>XS1254119750</v>
      </c>
    </row>
    <row r="105" spans="5:7" x14ac:dyDescent="0.25">
      <c r="E105" s="12" t="s">
        <v>1000</v>
      </c>
      <c r="F105" s="12" t="str">
        <v>TENN 2.995 PERP</v>
      </c>
      <c r="G105" s="12" t="str">
        <v>XS1591694481</v>
      </c>
    </row>
    <row r="106" spans="5:7" x14ac:dyDescent="0.25">
      <c r="E106" s="12" t="s">
        <v>1001</v>
      </c>
      <c r="F106" s="12" t="str">
        <v>VATFAL 3 03/19/77</v>
      </c>
      <c r="G106" s="12" t="str">
        <v>XS1205618470</v>
      </c>
    </row>
    <row r="107" spans="5:7" x14ac:dyDescent="0.25">
      <c r="E107" s="12" t="s">
        <v>1002</v>
      </c>
      <c r="F107" s="12" t="str">
        <v>VATFAL 6.1 11/19/78</v>
      </c>
      <c r="G107" s="12" t="str">
        <v>XS1322373017</v>
      </c>
    </row>
    <row r="108" spans="5:7" x14ac:dyDescent="0.25">
      <c r="E108" s="12" t="s">
        <v>1003</v>
      </c>
      <c r="F108" s="12" t="str">
        <v>ENELIM 5 01/15/75</v>
      </c>
      <c r="G108" s="12" t="str">
        <v>XS1014997073</v>
      </c>
    </row>
    <row r="109" spans="5:7" x14ac:dyDescent="0.25">
      <c r="E109" s="12" t="s">
        <v>1004</v>
      </c>
      <c r="F109" s="12" t="str">
        <v>ENELIM 2 1/2 11/24/78</v>
      </c>
      <c r="G109" s="12" t="str">
        <v>XS1713463716</v>
      </c>
    </row>
    <row r="110" spans="5:7" x14ac:dyDescent="0.25">
      <c r="E110" s="12" t="s">
        <v>1005</v>
      </c>
      <c r="F110" s="12" t="str">
        <v>ENELIM 5.451 01/10/74</v>
      </c>
      <c r="G110" s="12" t="str">
        <v>XS0954675129</v>
      </c>
    </row>
    <row r="111" spans="5:7" x14ac:dyDescent="0.25">
      <c r="E111" s="12" t="s">
        <v>1006</v>
      </c>
      <c r="F111" s="12" t="str">
        <v>ENELIM 3 1/2 05/24/80</v>
      </c>
      <c r="G111" s="12" t="str">
        <v>XS2000719992</v>
      </c>
    </row>
    <row r="112" spans="5:7" x14ac:dyDescent="0.25">
      <c r="E112" s="12" t="s">
        <v>1007</v>
      </c>
      <c r="F112" s="12" t="str">
        <v>ENELIM 3 3/8 11/24/81</v>
      </c>
      <c r="G112" s="12" t="str">
        <v>XS1713463559</v>
      </c>
    </row>
    <row r="113" spans="5:7" x14ac:dyDescent="0.25">
      <c r="E113" s="12" t="s">
        <v>1008</v>
      </c>
      <c r="F113" s="12" t="str">
        <v>ENELIM 7 3/4 09/10/75</v>
      </c>
      <c r="G113" s="12" t="str">
        <v>XS0954674825</v>
      </c>
    </row>
    <row r="114" spans="5:7" x14ac:dyDescent="0.25">
      <c r="E114" s="12" t="s">
        <v>1009</v>
      </c>
      <c r="F114" s="12" t="str">
        <v>ENELIM 6 5/8 09/15/76</v>
      </c>
      <c r="G114" s="12" t="str">
        <v>XS1014987355</v>
      </c>
    </row>
    <row r="115" spans="5:7" x14ac:dyDescent="0.25">
      <c r="E115" s="12" t="s">
        <v>1010</v>
      </c>
      <c r="F115" s="12" t="str">
        <v>ENELIM 8 3/4 09/24/73</v>
      </c>
      <c r="G115" s="12" t="str">
        <v>US29265WAA62</v>
      </c>
    </row>
    <row r="116" spans="5:7" x14ac:dyDescent="0.25">
      <c r="E116" s="12" t="s">
        <v>1011</v>
      </c>
      <c r="F116" s="12" t="str">
        <v>IBESM 1 7/8 PERP</v>
      </c>
      <c r="G116" s="12" t="str">
        <v>XS1721244371</v>
      </c>
    </row>
    <row r="117" spans="5:7" x14ac:dyDescent="0.25">
      <c r="E117" s="12" t="s">
        <v>1012</v>
      </c>
      <c r="F117" s="12" t="str">
        <v>IBESM 2 5/8 PERP</v>
      </c>
      <c r="G117" s="12" t="str">
        <v>XS1797138960</v>
      </c>
    </row>
    <row r="118" spans="5:7" x14ac:dyDescent="0.25">
      <c r="E118" s="12" t="s">
        <v>1013</v>
      </c>
      <c r="F118" s="12" t="str">
        <v>IBESM 3 1/4 PERP</v>
      </c>
      <c r="G118" s="12" t="str">
        <v>XS1890845875</v>
      </c>
    </row>
    <row r="119" spans="5:7" x14ac:dyDescent="0.25">
      <c r="E119" s="12" t="s">
        <v>1014</v>
      </c>
      <c r="F119" s="12" t="str">
        <v>NTGYSM 4 1/8 PERP</v>
      </c>
      <c r="G119" s="12" t="str">
        <v>XS1139494493</v>
      </c>
    </row>
    <row r="120" spans="5:7" x14ac:dyDescent="0.25">
      <c r="E120" s="12" t="s">
        <v>1015</v>
      </c>
      <c r="F120" s="12" t="str">
        <v>NTGYSM 3 3/8 PERP</v>
      </c>
      <c r="G120" s="12" t="str">
        <v>XS1224710399</v>
      </c>
    </row>
    <row r="121" spans="5:7" x14ac:dyDescent="0.25">
      <c r="E121" s="12" t="s">
        <v>1016</v>
      </c>
      <c r="F121" s="12" t="str">
        <v>CNALN 3 04/10/76</v>
      </c>
      <c r="G121" s="12" t="str">
        <v>XS1216020161</v>
      </c>
    </row>
    <row r="122" spans="5:7" x14ac:dyDescent="0.25">
      <c r="E122" s="12" t="s">
        <v>1017</v>
      </c>
      <c r="F122" s="12" t="str">
        <v>CNALN 5 1/4 04/10/75</v>
      </c>
      <c r="G122" s="12" t="str">
        <v>XS1216019585</v>
      </c>
    </row>
    <row r="123" spans="5:7" x14ac:dyDescent="0.25">
      <c r="E123" s="12" t="s">
        <v>1018</v>
      </c>
      <c r="F123" s="12" t="str">
        <v>NGGLN 1 5/8 12/05/79</v>
      </c>
      <c r="G123" s="12" t="str">
        <v>XS2010044977</v>
      </c>
    </row>
    <row r="124" spans="5:7" x14ac:dyDescent="0.25">
      <c r="E124" s="12" t="s">
        <v>1019</v>
      </c>
      <c r="F124" s="12" t="str">
        <v>NGGLN 2 1/8 09/05/82</v>
      </c>
      <c r="G124" s="12" t="str">
        <v>XS2010045511</v>
      </c>
    </row>
    <row r="125" spans="5:7" x14ac:dyDescent="0.25">
      <c r="E125" s="12" t="s">
        <v>1020</v>
      </c>
      <c r="F125" s="12" t="str">
        <v>NGGLN 5 5/8 06/18/73</v>
      </c>
      <c r="G125" s="12" t="str">
        <v>XS0903532090</v>
      </c>
    </row>
    <row r="126" spans="5:7" x14ac:dyDescent="0.25">
      <c r="E126" s="12" t="s">
        <v>1021</v>
      </c>
      <c r="F126" s="12" t="str">
        <v>SSELN 2 3/8 PERP</v>
      </c>
      <c r="G126" s="12" t="str">
        <v>XS1196713298</v>
      </c>
    </row>
    <row r="127" spans="5:7" x14ac:dyDescent="0.25">
      <c r="E127" s="12" t="s">
        <v>1022</v>
      </c>
      <c r="F127" s="12" t="str">
        <v>SSELN 3 7/8 PERP</v>
      </c>
      <c r="G127" s="12" t="str">
        <v>XS1196714429</v>
      </c>
    </row>
    <row r="128" spans="5:7" x14ac:dyDescent="0.25">
      <c r="E128" s="12" t="s">
        <v>1023</v>
      </c>
      <c r="F128" s="12" t="str">
        <v>SSELN 3 5/8 09/16/77</v>
      </c>
      <c r="G128" s="12" t="str">
        <v>XS1572349865</v>
      </c>
    </row>
    <row r="129" spans="5:7" x14ac:dyDescent="0.25">
      <c r="E129" s="12" t="s">
        <v>1024</v>
      </c>
      <c r="F129" s="12" t="str">
        <v>SSELN 4 3/4 09/16/77</v>
      </c>
      <c r="G129" s="12" t="str">
        <v>XS1572343744</v>
      </c>
    </row>
    <row r="130" spans="5:7" x14ac:dyDescent="0.25">
      <c r="E130" s="12" t="s">
        <v>1025</v>
      </c>
      <c r="F130" s="12" t="str">
        <v>ALLRNV 1 5/8 PERP</v>
      </c>
      <c r="G130" s="12" t="str">
        <v>XS1757377400</v>
      </c>
    </row>
    <row r="131" spans="5:7" x14ac:dyDescent="0.25">
      <c r="E131" s="12" t="s">
        <v>1026</v>
      </c>
      <c r="F131" s="12" t="str">
        <v>ORSTED 3 11/06/15</v>
      </c>
      <c r="G131" s="12" t="str">
        <v>XS1227607402</v>
      </c>
    </row>
    <row r="132" spans="5:7" x14ac:dyDescent="0.25">
      <c r="E132" s="12" t="s">
        <v>1027</v>
      </c>
      <c r="F132" s="12" t="str">
        <v>ORSTED 6 1/4 06/26/13</v>
      </c>
      <c r="G132" s="12" t="str">
        <v>XS0943370543</v>
      </c>
    </row>
    <row r="133" spans="5:7" x14ac:dyDescent="0.25">
      <c r="E133" s="12" t="s">
        <v>1028</v>
      </c>
      <c r="F133" s="12" t="str">
        <v>ORSTED 2 1/4 11/24/17</v>
      </c>
      <c r="G133" s="12" t="str">
        <v>XS1720192696</v>
      </c>
    </row>
    <row r="134" spans="5:7" x14ac:dyDescent="0.25">
      <c r="E134" s="12" t="s">
        <v>1029</v>
      </c>
      <c r="F134" s="12" t="str">
        <v>ORSTED 1 3/4 12/09/19</v>
      </c>
      <c r="G134" s="12" t="str">
        <v>XS2010036874</v>
      </c>
    </row>
    <row r="135" spans="5:7" x14ac:dyDescent="0.25">
      <c r="E135" s="12" t="s">
        <v>1030</v>
      </c>
      <c r="F135" s="12" t="str">
        <v>STEDIN 3 1/4 PERP</v>
      </c>
      <c r="G135" s="12" t="str">
        <v>XS1141810991</v>
      </c>
    </row>
    <row r="136" spans="5:7" x14ac:dyDescent="0.25">
      <c r="E136" s="12" t="s">
        <v>1031</v>
      </c>
      <c r="F136" s="12" t="str">
        <v>EDPPL 5 3/8 09/16/75</v>
      </c>
      <c r="G136" s="12" t="str">
        <v>PTEDPUOM0024</v>
      </c>
    </row>
    <row r="137" spans="5:7" x14ac:dyDescent="0.25">
      <c r="E137" s="12" t="s">
        <v>1032</v>
      </c>
      <c r="F137" s="12" t="str">
        <v>EDPPL 4.496 04/30/79</v>
      </c>
      <c r="G137" s="12" t="str">
        <v>PTEDPKOM0034</v>
      </c>
    </row>
    <row r="138" spans="5:7" x14ac:dyDescent="0.25">
      <c r="E138" s="12" t="s">
        <v>1033</v>
      </c>
      <c r="F138" s="12" t="str">
        <v>EDPPL 1.7 07/20/80</v>
      </c>
      <c r="G138" s="12" t="str">
        <v>PTEDPLOM0017</v>
      </c>
    </row>
    <row r="139" spans="5:7" x14ac:dyDescent="0.25">
      <c r="E139" s="12" t="s">
        <v>1034</v>
      </c>
      <c r="F139" s="12" t="str">
        <v>ELIASO 2 3/4 PERP</v>
      </c>
      <c r="G139" s="12" t="str">
        <v>BE0002597756</v>
      </c>
    </row>
    <row r="140" spans="5:7" x14ac:dyDescent="0.25">
      <c r="E140" s="12" t="s">
        <v>1035</v>
      </c>
      <c r="F140" s="12" t="str">
        <v>VLVY 4.2 06/10/75</v>
      </c>
      <c r="G140" s="12" t="str">
        <v>XS1150673892</v>
      </c>
    </row>
    <row r="141" spans="5:7" x14ac:dyDescent="0.25">
      <c r="E141" s="12" t="s">
        <v>1036</v>
      </c>
      <c r="F141" s="12" t="str">
        <v>VLVY 4.85 03/10/78</v>
      </c>
      <c r="G141" s="12" t="str">
        <v>XS1150695192</v>
      </c>
    </row>
    <row r="142" spans="5:7" x14ac:dyDescent="0.25">
      <c r="E142" s="12" t="s">
        <v>1037</v>
      </c>
      <c r="F142" s="12" t="str">
        <v>VW 3 3/4 PERP</v>
      </c>
      <c r="G142" s="12" t="str">
        <v>XS1048428012</v>
      </c>
    </row>
    <row r="143" spans="5:7" x14ac:dyDescent="0.25">
      <c r="E143" s="12" t="s">
        <v>1038</v>
      </c>
      <c r="F143" s="12" t="str">
        <v>VW 2 1/2 PERP</v>
      </c>
      <c r="G143" s="12" t="str">
        <v>XS1206540806</v>
      </c>
    </row>
    <row r="144" spans="5:7" x14ac:dyDescent="0.25">
      <c r="E144" s="12" t="s">
        <v>1039</v>
      </c>
      <c r="F144" s="12" t="str">
        <v>VW 2.7 PERP</v>
      </c>
      <c r="G144" s="12" t="str">
        <v>XS1629658755</v>
      </c>
    </row>
    <row r="145" spans="5:7" x14ac:dyDescent="0.25">
      <c r="E145" s="12" t="s">
        <v>1040</v>
      </c>
      <c r="F145" s="12" t="str">
        <v>VW 5 1/8 PERP</v>
      </c>
      <c r="G145" s="12" t="str">
        <v>XS0968913342</v>
      </c>
    </row>
    <row r="146" spans="5:7" x14ac:dyDescent="0.25">
      <c r="E146" s="12" t="s">
        <v>1041</v>
      </c>
      <c r="F146" s="12" t="str">
        <v>VW 3 3/8 PERP</v>
      </c>
      <c r="G146" s="12" t="str">
        <v>XS1799938995</v>
      </c>
    </row>
    <row r="147" spans="5:7" x14ac:dyDescent="0.25">
      <c r="E147" s="12" t="s">
        <v>1042</v>
      </c>
      <c r="F147" s="12" t="str">
        <v>VW 4 5/8 PERP</v>
      </c>
      <c r="G147" s="12" t="str">
        <v>XS1048428442</v>
      </c>
    </row>
    <row r="148" spans="5:7" x14ac:dyDescent="0.25">
      <c r="E148" s="12" t="s">
        <v>1043</v>
      </c>
      <c r="F148" s="12" t="str">
        <v>VW 3 7/8 PERP</v>
      </c>
      <c r="G148" s="12" t="str">
        <v>XS1629774230</v>
      </c>
    </row>
    <row r="149" spans="5:7" x14ac:dyDescent="0.25">
      <c r="E149" s="12" t="s">
        <v>1044</v>
      </c>
      <c r="F149" s="12" t="str">
        <v>VW 4 5/8 PERP</v>
      </c>
      <c r="G149" s="12" t="str">
        <v>XS1799939027</v>
      </c>
    </row>
    <row r="150" spans="5:7" x14ac:dyDescent="0.25">
      <c r="E150" s="12" t="s">
        <v>1045</v>
      </c>
      <c r="F150" s="12" t="str">
        <v>VW 3 1/2 PERP</v>
      </c>
      <c r="G150" s="12" t="str">
        <v>XS1206541366</v>
      </c>
    </row>
    <row r="151" spans="5:7" x14ac:dyDescent="0.25">
      <c r="E151" s="12" t="s">
        <v>1046</v>
      </c>
      <c r="F151" s="12" t="str">
        <v>ACFP 4 1/8 PERP</v>
      </c>
      <c r="G151" s="12" t="str">
        <v>FR0012005924</v>
      </c>
    </row>
    <row r="152" spans="5:7" x14ac:dyDescent="0.25">
      <c r="E152" s="12" t="s">
        <v>1047</v>
      </c>
      <c r="F152" s="12" t="str">
        <v>ACFP 4 3/8 PERP</v>
      </c>
      <c r="G152" s="12" t="str">
        <v>FR0013399177</v>
      </c>
    </row>
    <row r="153" spans="5:7" x14ac:dyDescent="0.25">
      <c r="E153" s="12" t="s">
        <v>1048</v>
      </c>
      <c r="F153" s="12" t="str">
        <v>ACFP 2 5/8 PERP</v>
      </c>
      <c r="G153" s="12" t="str">
        <v>FR0013457157</v>
      </c>
    </row>
    <row r="154" spans="5:7" x14ac:dyDescent="0.25">
      <c r="E154" s="12" t="s">
        <v>1049</v>
      </c>
      <c r="F154" s="12" t="str">
        <v>AFFP 6 1/4 PERP</v>
      </c>
      <c r="G154" s="12" t="str">
        <v>FR0012650281</v>
      </c>
    </row>
    <row r="155" spans="5:7" x14ac:dyDescent="0.25">
      <c r="E155" s="12" t="s">
        <v>1050</v>
      </c>
      <c r="F155" s="12" t="str">
        <v>LHAGR 5 1/8 08/12/75</v>
      </c>
      <c r="G155" s="12" t="str">
        <v>XS1271836600</v>
      </c>
    </row>
    <row r="156" spans="5:7" x14ac:dyDescent="0.25">
      <c r="E156" s="12" t="s">
        <v>1051</v>
      </c>
      <c r="F156" s="12" t="str">
        <v>WIEAV 5 PERP</v>
      </c>
      <c r="G156" s="12" t="str">
        <v>DE000A1ZN206</v>
      </c>
    </row>
    <row r="157" spans="5:7" x14ac:dyDescent="0.25">
      <c r="E157" s="12" t="s">
        <v>1052</v>
      </c>
      <c r="F157" s="12" t="str">
        <v>FERSM 2.124 PERP</v>
      </c>
      <c r="G157" s="12" t="str">
        <v>XS1716927766</v>
      </c>
    </row>
    <row r="158" spans="5:7" x14ac:dyDescent="0.25">
      <c r="E158" s="12" t="s">
        <v>907</v>
      </c>
      <c r="F158" s="12" t="str">
        <v>BNFP 1 3/4 PERP</v>
      </c>
      <c r="G158" s="12" t="str">
        <v>FR0013292828</v>
      </c>
    </row>
    <row r="159" spans="5:7" x14ac:dyDescent="0.25">
      <c r="E159" s="12" t="s">
        <v>1053</v>
      </c>
      <c r="F159" s="12" t="str">
        <v>SBRYLN 6 1/2 PERP</v>
      </c>
      <c r="G159" s="12" t="str">
        <v>XS1268050397</v>
      </c>
    </row>
    <row r="160" spans="5:7" x14ac:dyDescent="0.25">
      <c r="E160" s="12" t="s">
        <v>1054</v>
      </c>
      <c r="F160" s="12" t="str">
        <v>DBOERS 2 3/4 02/05/41</v>
      </c>
      <c r="G160" s="12" t="str">
        <v>DE000A161W62</v>
      </c>
    </row>
    <row r="161" spans="5:7" x14ac:dyDescent="0.25">
      <c r="E161" s="12" t="s">
        <v>1094</v>
      </c>
      <c r="F161" s="12" t="str">
        <v>DBOERS 1 1/4 06/16/47</v>
      </c>
      <c r="G161" s="12" t="str">
        <v>DE000A289N78</v>
      </c>
    </row>
    <row r="162" spans="5:7" x14ac:dyDescent="0.25">
      <c r="E162" s="12" t="s">
        <v>1055</v>
      </c>
      <c r="F162" s="12" t="str">
        <v>ANNGR 4 PERP</v>
      </c>
      <c r="G162" s="12" t="str">
        <v>XS1117300837</v>
      </c>
    </row>
    <row r="163" spans="5:7" x14ac:dyDescent="0.25">
      <c r="E163" s="12" t="s">
        <v>1056</v>
      </c>
      <c r="F163" s="12" t="str">
        <v>ULFP 2 1/8 PERP</v>
      </c>
      <c r="G163" s="12" t="str">
        <v>FR0013330529</v>
      </c>
    </row>
    <row r="164" spans="5:7" x14ac:dyDescent="0.25">
      <c r="E164" s="12" t="s">
        <v>1057</v>
      </c>
      <c r="F164" s="12" t="str">
        <v>ULFP 2 7/8 PERP</v>
      </c>
      <c r="G164" s="12" t="str">
        <v>FR0013330537</v>
      </c>
    </row>
    <row r="165" spans="5:7" x14ac:dyDescent="0.25">
      <c r="E165" s="12" t="s">
        <v>1058</v>
      </c>
      <c r="F165" s="12" t="str">
        <v>AKFAST 3 7/8 10/05/78</v>
      </c>
      <c r="G165" s="12" t="str">
        <v>XS1788973573</v>
      </c>
    </row>
    <row r="166" spans="5:7" x14ac:dyDescent="0.25">
      <c r="E166" s="12" t="s">
        <v>1059</v>
      </c>
      <c r="F166" s="12" t="str">
        <v>AKFAST 2.249 05/17/81</v>
      </c>
      <c r="G166" s="12" t="str">
        <v>XS2110077299</v>
      </c>
    </row>
    <row r="167" spans="5:7" x14ac:dyDescent="0.25">
      <c r="E167" s="12" t="s">
        <v>1060</v>
      </c>
      <c r="F167" s="12" t="str">
        <v>BALDER 3 03/07/78</v>
      </c>
      <c r="G167" s="12" t="str">
        <v>XS1677911825</v>
      </c>
    </row>
    <row r="168" spans="5:7" x14ac:dyDescent="0.25">
      <c r="E168" s="12" t="s">
        <v>1061</v>
      </c>
      <c r="F168" s="12" t="str">
        <v>TLGGR 3 3/8 PERP</v>
      </c>
      <c r="G168" s="12" t="str">
        <v>XS2055106210</v>
      </c>
    </row>
    <row r="169" spans="5:7" x14ac:dyDescent="0.25">
      <c r="E169" s="12" t="s">
        <v>1062</v>
      </c>
      <c r="F169" s="12" t="str">
        <v>HEIBOS 3.248 PERP</v>
      </c>
      <c r="G169" s="12" t="str">
        <v>XS2010037765</v>
      </c>
    </row>
    <row r="170" spans="5:7" x14ac:dyDescent="0.25">
      <c r="E170" s="12" t="s">
        <v>1063</v>
      </c>
      <c r="F170" s="12" t="str">
        <v>SBBBSS 4 5/8 PERP</v>
      </c>
      <c r="G170" s="12" t="str">
        <v>XS1974894138</v>
      </c>
    </row>
    <row r="171" spans="5:7" x14ac:dyDescent="0.25">
      <c r="E171" s="12" t="s">
        <v>1064</v>
      </c>
      <c r="F171" s="12" t="str">
        <v>SBBBSS 2.624 PERP</v>
      </c>
      <c r="G171" s="12" t="str">
        <v>XS2010032618</v>
      </c>
    </row>
    <row r="172" spans="5:7" x14ac:dyDescent="0.25">
      <c r="E172" s="12" t="s">
        <v>1065</v>
      </c>
      <c r="F172" s="12" t="str">
        <v>ARNDTN 3 3/4 PERP</v>
      </c>
      <c r="G172" s="12" t="str">
        <v>XS1508392625</v>
      </c>
    </row>
    <row r="173" spans="5:7" x14ac:dyDescent="0.25">
      <c r="E173" s="12" t="s">
        <v>1066</v>
      </c>
      <c r="F173" s="12" t="str">
        <v>ARNDTN 2 1/8 PERP</v>
      </c>
      <c r="G173" s="12" t="str">
        <v>XS1752984440</v>
      </c>
    </row>
    <row r="174" spans="5:7" x14ac:dyDescent="0.25">
      <c r="E174" s="12" t="s">
        <v>1067</v>
      </c>
      <c r="F174" s="12" t="str">
        <v>ARNDTN 2 7/8 PERP</v>
      </c>
      <c r="G174" s="12" t="str">
        <v>XS2027946610</v>
      </c>
    </row>
    <row r="175" spans="5:7" x14ac:dyDescent="0.25">
      <c r="E175" s="12" t="s">
        <v>1068</v>
      </c>
      <c r="F175" s="12" t="str">
        <v>ARNDTN 5 1/4 PERP</v>
      </c>
      <c r="G175" s="12" t="str">
        <v>XS1634523754</v>
      </c>
    </row>
    <row r="176" spans="5:7" x14ac:dyDescent="0.25">
      <c r="E176" s="12" t="s">
        <v>1069</v>
      </c>
      <c r="F176" s="12" t="str">
        <v>ARNDTN 4 3/4 PERP</v>
      </c>
      <c r="G176" s="12" t="str">
        <v>XS2017788592</v>
      </c>
    </row>
    <row r="177" spans="5:7" x14ac:dyDescent="0.25">
      <c r="E177" s="12" t="s">
        <v>1070</v>
      </c>
      <c r="F177" s="12" t="str">
        <v>GYCGR 3 3/4 PERP</v>
      </c>
      <c r="G177" s="12" t="str">
        <v>XS1191320297</v>
      </c>
    </row>
    <row r="178" spans="5:7" x14ac:dyDescent="0.25">
      <c r="E178" s="12" t="s">
        <v>1071</v>
      </c>
      <c r="F178" s="12" t="str">
        <v>GYCGR 2 3/4 PERP</v>
      </c>
      <c r="G178" s="12" t="str">
        <v>XS1491364953</v>
      </c>
    </row>
    <row r="179" spans="5:7" x14ac:dyDescent="0.25">
      <c r="E179" s="12" t="s">
        <v>1072</v>
      </c>
      <c r="F179" s="12" t="str">
        <v>GYCGR 2 1/2 PERP</v>
      </c>
      <c r="G179" s="12" t="str">
        <v>XS1811181566</v>
      </c>
    </row>
    <row r="180" spans="5:7" x14ac:dyDescent="0.25">
      <c r="E180" s="12" t="s">
        <v>1073</v>
      </c>
      <c r="F180" s="12" t="str">
        <v>CPIPGR 4 3/8 PERP</v>
      </c>
      <c r="G180" s="12" t="str">
        <v>XS1819537132</v>
      </c>
    </row>
    <row r="181" spans="5:7" x14ac:dyDescent="0.25">
      <c r="E181" s="12" t="s">
        <v>1074</v>
      </c>
      <c r="F181" s="12" t="str">
        <v>CPIPGR 4 7/8 PERP</v>
      </c>
      <c r="G181" s="12" t="str">
        <v>XS1982704824</v>
      </c>
    </row>
    <row r="182" spans="5:7" x14ac:dyDescent="0.25">
      <c r="E182" s="12" t="s">
        <v>1075</v>
      </c>
      <c r="F182" s="12" t="str">
        <v>JUSTLN 9 3/8 PERP</v>
      </c>
      <c r="G182" s="12" t="str">
        <v>XS1934875219</v>
      </c>
    </row>
    <row r="183" spans="5:7" x14ac:dyDescent="0.25">
      <c r="E183" s="12" t="s">
        <v>1076</v>
      </c>
      <c r="F183" s="12" t="str">
        <v>SZUGR Float PERP</v>
      </c>
      <c r="G183" s="12" t="str">
        <v>XS0222524372</v>
      </c>
    </row>
    <row r="184" spans="5:7" x14ac:dyDescent="0.25">
      <c r="E184" s="12" t="s">
        <v>1077</v>
      </c>
      <c r="F184" s="12" t="str">
        <v>COFP 3.992 PERP</v>
      </c>
      <c r="G184" s="12" t="str">
        <v>FR0011606169</v>
      </c>
    </row>
    <row r="185" spans="5:7" x14ac:dyDescent="0.25">
      <c r="E185" s="12" t="s">
        <v>1078</v>
      </c>
      <c r="F185" s="12" t="str">
        <v>TRAFIG 6 7/8 PERP</v>
      </c>
      <c r="G185" s="12" t="str">
        <v>XS1582433428</v>
      </c>
    </row>
    <row r="186" spans="5:7" x14ac:dyDescent="0.25">
      <c r="E186" s="12" t="s">
        <v>1079</v>
      </c>
      <c r="F186" s="12" t="str">
        <v>TRAFIG 7 1/2 PERP</v>
      </c>
      <c r="G186" s="12" t="str">
        <v>XS2033327854</v>
      </c>
    </row>
    <row r="187" spans="5:7" x14ac:dyDescent="0.25">
      <c r="E187" s="12" t="s">
        <v>1080</v>
      </c>
      <c r="F187" s="12" t="str">
        <v>ECLEAR 2 5/8 04/11/48</v>
      </c>
      <c r="G187" s="12" t="str">
        <v>XS1797663967</v>
      </c>
    </row>
    <row r="188" spans="5:7" x14ac:dyDescent="0.25">
      <c r="E188" s="12" t="s">
        <v>1081</v>
      </c>
      <c r="F188" s="12" t="str">
        <v>SOFTBK 6 PERP</v>
      </c>
      <c r="G188" s="12" t="str">
        <v>XS1642682410</v>
      </c>
    </row>
    <row r="189" spans="5:7" x14ac:dyDescent="0.25">
      <c r="E189" s="12" t="s">
        <v>1082</v>
      </c>
      <c r="F189" s="12" t="str">
        <v>SOFTBK 6 7/8 PERP</v>
      </c>
      <c r="G189" s="12" t="str">
        <v>XS1642686676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E40F-BF4C-4699-88FD-3421DB5B9A71}">
  <sheetPr codeName="Sheet4"/>
  <dimension ref="A1:C13"/>
  <sheetViews>
    <sheetView workbookViewId="0">
      <selection activeCell="B16" sqref="B16"/>
    </sheetView>
  </sheetViews>
  <sheetFormatPr defaultRowHeight="14.5" x14ac:dyDescent="0.35"/>
  <sheetData>
    <row r="1" spans="1:3" x14ac:dyDescent="0.35">
      <c r="A1" s="11" t="s">
        <v>767</v>
      </c>
    </row>
    <row r="5" spans="1:3" x14ac:dyDescent="0.35">
      <c r="B5" t="s">
        <v>768</v>
      </c>
      <c r="C5" t="s">
        <v>769</v>
      </c>
    </row>
    <row r="6" spans="1:3" x14ac:dyDescent="0.35">
      <c r="B6" t="s">
        <v>770</v>
      </c>
      <c r="C6" t="s">
        <v>771</v>
      </c>
    </row>
    <row r="7" spans="1:3" x14ac:dyDescent="0.35">
      <c r="B7" t="s">
        <v>772</v>
      </c>
      <c r="C7" t="s">
        <v>773</v>
      </c>
    </row>
    <row r="8" spans="1:3" x14ac:dyDescent="0.35">
      <c r="B8" t="s">
        <v>774</v>
      </c>
      <c r="C8" t="s">
        <v>775</v>
      </c>
    </row>
    <row r="9" spans="1:3" x14ac:dyDescent="0.35">
      <c r="B9" t="s">
        <v>776</v>
      </c>
      <c r="C9" t="s">
        <v>777</v>
      </c>
    </row>
    <row r="10" spans="1:3" x14ac:dyDescent="0.35">
      <c r="B10" t="s">
        <v>778</v>
      </c>
      <c r="C10" t="s">
        <v>779</v>
      </c>
    </row>
    <row r="11" spans="1:3" x14ac:dyDescent="0.35">
      <c r="B11" t="s">
        <v>780</v>
      </c>
      <c r="C11" t="s">
        <v>781</v>
      </c>
    </row>
    <row r="12" spans="1:3" x14ac:dyDescent="0.35">
      <c r="B12" t="s">
        <v>782</v>
      </c>
      <c r="C12" t="s">
        <v>783</v>
      </c>
    </row>
    <row r="13" spans="1:3" x14ac:dyDescent="0.35">
      <c r="B13" t="s">
        <v>784</v>
      </c>
      <c r="C13" t="s">
        <v>785</v>
      </c>
    </row>
  </sheetData>
  <hyperlinks>
    <hyperlink ref="A1" r:id="rId1" xr:uid="{01CF50A7-1800-49DB-ACDD-0819876182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DB50-29BF-4269-A6E1-95BA2E937221}">
  <sheetPr codeName="Sheet6"/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746</v>
      </c>
      <c r="B1" s="4" t="s">
        <v>748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6CC3-5E7D-493D-8E95-3AAF7A02D4A1}">
  <dimension ref="A1"/>
  <sheetViews>
    <sheetView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61535201013148BE70F8335FEB7A46" ma:contentTypeVersion="2" ma:contentTypeDescription="Create a new document." ma:contentTypeScope="" ma:versionID="fbf913a27a62bafc459af0e7a149bb09">
  <xsd:schema xmlns:xsd="http://www.w3.org/2001/XMLSchema" xmlns:xs="http://www.w3.org/2001/XMLSchema" xmlns:p="http://schemas.microsoft.com/office/2006/metadata/properties" xmlns:ns3="f816a4ef-f0bd-4aaf-bb54-e8fba57e9328" targetNamespace="http://schemas.microsoft.com/office/2006/metadata/properties" ma:root="true" ma:fieldsID="422ed41ff047f19cf5e9b64cddc5c4e7" ns3:_="">
    <xsd:import namespace="f816a4ef-f0bd-4aaf-bb54-e8fba57e93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6a4ef-f0bd-4aaf-bb54-e8fba57e9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9E79EE-3298-48E9-9D42-EBBA1B46E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DCF152-1F3A-416C-B251-F90B6A2DF0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621B13-0186-4FEC-83AC-B8CAE47CB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6a4ef-f0bd-4aaf-bb54-e8fba57e9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</vt:lpstr>
      <vt:lpstr>directH</vt:lpstr>
      <vt:lpstr>directV</vt:lpstr>
      <vt:lpstr>main</vt:lpstr>
      <vt:lpstr>SEM</vt:lpstr>
      <vt:lpstr>historic</vt:lpstr>
      <vt:lpstr>tickers</vt:lpstr>
      <vt:lpstr>bbgWrksht</vt:lpstr>
      <vt:lpstr>new</vt:lpstr>
      <vt:lpstr>params</vt:lpstr>
      <vt:lpstr>test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Lefcoe</cp:lastModifiedBy>
  <dcterms:created xsi:type="dcterms:W3CDTF">2015-06-05T18:17:20Z</dcterms:created>
  <dcterms:modified xsi:type="dcterms:W3CDTF">2020-06-09T10:33:42Z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0x0101002461535201013148BE70F8335FEB7A46</vt:lpwstr>
  </property>
</Properties>
</file>