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o Hernández\Desktop\11_11_2021_Actualización Segunda etapa de Preyecto\Tabla Resumen Presupuesto\"/>
    </mc:Choice>
  </mc:AlternateContent>
  <bookViews>
    <workbookView xWindow="0" yWindow="0" windowWidth="20490" windowHeight="7500"/>
  </bookViews>
  <sheets>
    <sheet name="Folha1" sheetId="1" r:id="rId1"/>
  </sheets>
  <calcPr calcId="162913"/>
  <extLst>
    <ext uri="GoogleSheetsCustomDataVersion1">
      <go:sheetsCustomData xmlns:go="http://customooxmlschemas.google.com/" r:id="rId5" roundtripDataSignature="AMtx7mhm2dRWrouEEgJZO/9PaCkCvCV0dA==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F20" i="1"/>
  <c r="F18" i="1"/>
  <c r="F17" i="1"/>
  <c r="F16" i="1"/>
  <c r="F15" i="1"/>
  <c r="F13" i="1"/>
  <c r="F12" i="1"/>
  <c r="F11" i="1"/>
  <c r="F10" i="1"/>
  <c r="F9" i="1"/>
  <c r="F7" i="1"/>
  <c r="F6" i="1"/>
  <c r="F5" i="1"/>
  <c r="F40" i="1" s="1"/>
</calcChain>
</file>

<file path=xl/sharedStrings.xml><?xml version="1.0" encoding="utf-8"?>
<sst xmlns="http://schemas.openxmlformats.org/spreadsheetml/2006/main" count="113" uniqueCount="89">
  <si>
    <t xml:space="preserve">Tabla Resumen de Presupuesto </t>
  </si>
  <si>
    <t>Nº</t>
  </si>
  <si>
    <t>Actividades Descripción</t>
  </si>
  <si>
    <t>Cantidad</t>
  </si>
  <si>
    <t>U</t>
  </si>
  <si>
    <t>Precio Unitario</t>
  </si>
  <si>
    <t>Precio Total</t>
  </si>
  <si>
    <t>Cimentaciones</t>
  </si>
  <si>
    <t>Excavación y movimiento de tierra para zapatas en obra sin tranasportación del material excavadado</t>
  </si>
  <si>
    <r>
      <rPr>
        <sz val="11"/>
        <color theme="1"/>
        <rFont val="Calibri"/>
      </rPr>
      <t>m</t>
    </r>
    <r>
      <rPr>
        <sz val="11"/>
        <color theme="1"/>
        <rFont val="Calibri"/>
      </rPr>
      <t>³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</si>
  <si>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³</t>
    </r>
  </si>
  <si>
    <r>
      <rPr>
        <sz val="11"/>
        <color theme="1"/>
        <rFont val="Calibri"/>
      </rPr>
      <t>Ejecución de fundión de hormión armado, constituido para pisos a nivel de suelo espesor de 12</t>
    </r>
    <r>
      <rPr>
        <sz val="11"/>
        <color theme="1"/>
        <rFont val="Calibri"/>
      </rPr>
      <t>≈15cm</t>
    </r>
    <r>
      <rPr>
        <sz val="11"/>
        <color theme="1"/>
        <rFont val="Calibri"/>
      </rPr>
      <t xml:space="preserve"> y todos los materiales y trabajos necesarios por ejemplo: encofrados, nivelación y compactación del suelo, armaduras, hormigonado y vibración, etc.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</si>
  <si>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</si>
  <si>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t>Estructuras metálicas principales</t>
  </si>
  <si>
    <t>u</t>
  </si>
  <si>
    <t>kg</t>
  </si>
  <si>
    <t>Con Montaje</t>
  </si>
  <si>
    <t>Sin Montaje</t>
  </si>
  <si>
    <t>Kg</t>
  </si>
  <si>
    <t>Galvanizadas con Montaje</t>
  </si>
  <si>
    <t>Galvanizadas sin Montaje</t>
  </si>
  <si>
    <t>Estructuras metálicas secundarias</t>
  </si>
  <si>
    <t>Canales pluviales simples</t>
  </si>
  <si>
    <t>ml</t>
  </si>
  <si>
    <r>
      <rPr>
        <sz val="11"/>
        <color theme="1"/>
        <rFont val="Calibri"/>
      </rPr>
      <t xml:space="preserve">Tubo de queda PVC </t>
    </r>
    <r>
      <rPr>
        <sz val="11"/>
        <color theme="1"/>
        <rFont val="Calibri"/>
      </rPr>
      <t>Ø140</t>
    </r>
  </si>
  <si>
    <t>Cierre Metálico</t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</si>
  <si>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</si>
  <si>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 xml:space="preserve">Montaje e instalación de paneles sandwich en </t>
    </r>
    <r>
      <rPr>
        <b/>
        <sz val="11"/>
        <color theme="1"/>
        <rFont val="Calibri"/>
      </rPr>
      <t>Cubierta</t>
    </r>
    <r>
      <rPr>
        <sz val="11"/>
        <color theme="1"/>
        <rFont val="Calibri"/>
      </rPr>
      <t>, incluyendo todos los materiales para su correcta instalación como tornillos y remates
Panel de 40mm poliuretano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</si>
  <si>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</si>
  <si>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</si>
  <si>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</si>
  <si>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</si>
  <si>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</si>
  <si>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</si>
  <si>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</si>
  <si>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</si>
  <si>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</si>
  <si>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</si>
  <si>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</si>
  <si>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</si>
  <si>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 xml:space="preserve">Montaje e instalación de </t>
    </r>
    <r>
      <rPr>
        <b/>
        <sz val="11"/>
        <color theme="1"/>
        <rFont val="Calibri"/>
      </rPr>
      <t>tejas simples en fachada</t>
    </r>
    <r>
      <rPr>
        <sz val="11"/>
        <color theme="1"/>
        <rFont val="Calibri"/>
      </rPr>
      <t>s, incluyendo todos los materiales para su correcta instalación como tornillos y remates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</si>
  <si>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</si>
  <si>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t>Montaje e instalación de tejas simples en Platibandas, incluyendo todos los materiales para su correcta instalación como tornillos y remates.</t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</si>
  <si>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</si>
  <si>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t>Accesorios</t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</si>
  <si>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</si>
  <si>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</si>
  <si>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</si>
  <si>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r>
      <rPr>
        <sz val="11"/>
        <color theme="1"/>
        <rFont val="Calibri"/>
      </rPr>
      <t>m</t>
    </r>
    <r>
      <rPr>
        <sz val="11"/>
        <color theme="1"/>
        <rFont val="Calibri"/>
      </rPr>
      <t>²</t>
    </r>
  </si>
  <si>
    <t>Total de la Propuesta</t>
  </si>
  <si>
    <t>Notas:</t>
  </si>
  <si>
    <t>Observaciones</t>
  </si>
  <si>
    <t>El volumen calculado en base de datos por 1,2 de incremento.</t>
  </si>
  <si>
    <t>El volumen calculado en base de datos, más un incremento de la viga zapata por el perímetro de la nave, fórmula: 0,3x0,4xP; dónde P=perímetro de la nave. Todo el volumen calculado por un incremento del 1,1.</t>
  </si>
  <si>
    <t>Ejecución de fundión de hormión armado, constituido para zapatas, vigas zapatas, pedestales y trabajos necesarios por ejemplo: encofrados, nivelación, armaduras, hormigonado y vibración, hormigón de limpieza, etc.</t>
  </si>
  <si>
    <t>Área en planta de la nave AxB (ancho y largo) según la configuración de cada usuario.</t>
  </si>
  <si>
    <t>Colocación y nivelación de Pernos de Anclaje, y todos los materiales necesarios para su correcta colocación por ejemplo: pernos zincados y planchas de nivelación correspondiente a cada caso.</t>
  </si>
  <si>
    <t>Será igual a la cantidad de columnas de la nave, es decir la cantidad de pórticos calculados, por 2.</t>
  </si>
  <si>
    <t>El peso de cada pórtico por el 25% de incremento (incluye pórticos extremos, arriostres y conexiones), por la cantidad de pórticos, según la longitud de la nave (longitud limitada hasta 120m para cada nave).</t>
  </si>
  <si>
    <r>
      <t xml:space="preserve">Fabricación de estructuras metálicas principales </t>
    </r>
    <r>
      <rPr>
        <b/>
        <sz val="11"/>
        <color theme="1"/>
        <rFont val="Calibri"/>
      </rPr>
      <t>sin montaje</t>
    </r>
    <r>
      <rPr>
        <sz val="11"/>
        <color theme="1"/>
        <rFont val="Calibri"/>
      </rPr>
      <t>, constituida por columnas, vigas, arriostres, todos los materiales y trabajos necesarios para la correcta instalación, ejemplo tornillos, recubrimiento anticorrosivo pintado y color de acabado, etc.</t>
    </r>
  </si>
  <si>
    <t xml:space="preserve">Ejecución y aplicación de estructuras metálicas secundarias, constituida por correas de fachas y cubiertas, fijaciones, tirantes de cubierta y fachadas.
</t>
  </si>
  <si>
    <t>Fabricación de estructuras metálicas principales, constituida por columnas, vigas, arriostres, todos los materiales y trabajos necesarios para la correcta instalación, ejemplo tornillos, recubrimiento anticorrosivo galvanizado, etc.</t>
  </si>
  <si>
    <t>Un 25% de la estrctura principal total, es decir, las estructuras principales * 0,25.</t>
  </si>
  <si>
    <t>La longitud de la nave por 2.</t>
  </si>
  <si>
    <t>Canales pluviales con aislamiento</t>
  </si>
  <si>
    <r>
      <t xml:space="preserve">Montaje e instalación de paneles sandwich en </t>
    </r>
    <r>
      <rPr>
        <b/>
        <sz val="11"/>
        <color theme="1"/>
        <rFont val="Calibri"/>
      </rPr>
      <t>Cubierta</t>
    </r>
    <r>
      <rPr>
        <sz val="11"/>
        <color theme="1"/>
        <rFont val="Calibri"/>
      </rPr>
      <t>, incluyendo todos los materiales para su correcta instalación como tornillos y remates
Panel de 50mm poliuretano.</t>
    </r>
  </si>
  <si>
    <r>
      <t xml:space="preserve">Montaje e instalación de paneles sandwich en </t>
    </r>
    <r>
      <rPr>
        <b/>
        <sz val="11"/>
        <color theme="1"/>
        <rFont val="Calibri"/>
      </rPr>
      <t>fachadas</t>
    </r>
    <r>
      <rPr>
        <sz val="11"/>
        <color theme="1"/>
        <rFont val="Calibri"/>
      </rPr>
      <t>, incluyendo todos los materiales para su correcta instalación como tornillos y remates
Painel de 30mm poliuretano.</t>
    </r>
  </si>
  <si>
    <r>
      <t xml:space="preserve">Montaje e instalación de paneles sandwich en </t>
    </r>
    <r>
      <rPr>
        <b/>
        <sz val="11"/>
        <color theme="1"/>
        <rFont val="Calibri"/>
      </rPr>
      <t>fachadas</t>
    </r>
    <r>
      <rPr>
        <sz val="11"/>
        <color theme="1"/>
        <rFont val="Calibri"/>
      </rPr>
      <t>, incluyendo todos los materiales para su correcta instalación como tornillos y remates
Painel de 40mm poliuretano.</t>
    </r>
  </si>
  <si>
    <r>
      <t xml:space="preserve">Montaje e instalación de paneles sandwich en </t>
    </r>
    <r>
      <rPr>
        <b/>
        <sz val="11"/>
        <color theme="1"/>
        <rFont val="Calibri"/>
      </rPr>
      <t>fachadas</t>
    </r>
    <r>
      <rPr>
        <sz val="11"/>
        <color theme="1"/>
        <rFont val="Calibri"/>
      </rPr>
      <t>, incluyendo todos los materiales para su correcta instalación como tornillos y remates
Painel de 50mm poliuretano.</t>
    </r>
  </si>
  <si>
    <r>
      <t xml:space="preserve">Montaje e instalación de paneles sandwich en </t>
    </r>
    <r>
      <rPr>
        <b/>
        <sz val="11"/>
        <color theme="1"/>
        <rFont val="Calibri"/>
      </rPr>
      <t>Cubierta</t>
    </r>
    <r>
      <rPr>
        <sz val="11"/>
        <color theme="1"/>
        <rFont val="Calibri"/>
      </rPr>
      <t>, incluyendo todos los materiales para su correcta instalación como tornillos y remates
Panel de 30mm poliuretano.</t>
    </r>
  </si>
  <si>
    <r>
      <t xml:space="preserve">Montaje e instalación de </t>
    </r>
    <r>
      <rPr>
        <b/>
        <sz val="11"/>
        <color theme="1"/>
        <rFont val="Calibri"/>
      </rPr>
      <t>paneles lana de roca en cubierta</t>
    </r>
    <r>
      <rPr>
        <sz val="11"/>
        <color theme="1"/>
        <rFont val="Calibri"/>
      </rPr>
      <t>, incluyendo todos los materiales para su correcta instalación como tornillos y remates
Painel de 40mm.</t>
    </r>
  </si>
  <si>
    <r>
      <t xml:space="preserve">Montaje e instalación de </t>
    </r>
    <r>
      <rPr>
        <b/>
        <sz val="11"/>
        <color theme="1"/>
        <rFont val="Calibri"/>
      </rPr>
      <t>paneles lana de roca en cubierta</t>
    </r>
    <r>
      <rPr>
        <sz val="11"/>
        <color theme="1"/>
        <rFont val="Calibri"/>
      </rPr>
      <t>, incluyendo todos los materiales para su correcta instalación como tornillos y remates
Painel de 30mm.</t>
    </r>
  </si>
  <si>
    <r>
      <t xml:space="preserve">Montaje e instalación de </t>
    </r>
    <r>
      <rPr>
        <b/>
        <sz val="11"/>
        <color theme="1"/>
        <rFont val="Calibri"/>
      </rPr>
      <t>paneles lana de roca en cubierta</t>
    </r>
    <r>
      <rPr>
        <sz val="11"/>
        <color theme="1"/>
        <rFont val="Calibri"/>
      </rPr>
      <t>, incluyendo todos los materiales para su correcta instalación como tornillos y remates
Painel de 50mm.</t>
    </r>
  </si>
  <si>
    <r>
      <t xml:space="preserve">Montaje e instalación de </t>
    </r>
    <r>
      <rPr>
        <b/>
        <sz val="11"/>
        <color theme="1"/>
        <rFont val="Calibri"/>
      </rPr>
      <t>paneles lana de roca en fachadas</t>
    </r>
    <r>
      <rPr>
        <sz val="11"/>
        <color theme="1"/>
        <rFont val="Calibri"/>
      </rPr>
      <t>, incluyendo todos los materiales para su correcta instalación como tornillos y remates
Painel de 50mm.</t>
    </r>
  </si>
  <si>
    <r>
      <t xml:space="preserve">Montaje e instalación de </t>
    </r>
    <r>
      <rPr>
        <b/>
        <sz val="11"/>
        <color theme="1"/>
        <rFont val="Calibri"/>
      </rPr>
      <t>paneles lana de roca en fachadas</t>
    </r>
    <r>
      <rPr>
        <sz val="11"/>
        <color theme="1"/>
        <rFont val="Calibri"/>
      </rPr>
      <t>, incluyendo todos los materiales para su correcta instalación como tornillos y remates
Painel de 40mm.</t>
    </r>
  </si>
  <si>
    <r>
      <t xml:space="preserve">Montaje e instalación de </t>
    </r>
    <r>
      <rPr>
        <b/>
        <sz val="11"/>
        <color theme="1"/>
        <rFont val="Calibri"/>
      </rPr>
      <t>paneles lana de roca en fachadas</t>
    </r>
    <r>
      <rPr>
        <sz val="11"/>
        <color theme="1"/>
        <rFont val="Calibri"/>
      </rPr>
      <t>, incluyendo todos los materiales para su correcta instalación como tornillos y remates
Painel de 30mm.</t>
    </r>
  </si>
  <si>
    <r>
      <t xml:space="preserve">Montaje e instalación de </t>
    </r>
    <r>
      <rPr>
        <b/>
        <sz val="11"/>
        <color theme="1"/>
        <rFont val="Calibri"/>
      </rPr>
      <t>tejas simples en cubiertas</t>
    </r>
    <r>
      <rPr>
        <sz val="11"/>
        <color theme="1"/>
        <rFont val="Calibri"/>
      </rPr>
      <t>, incluyendo todos los materiales para su correcta instalación como tornillos y remates.</t>
    </r>
  </si>
  <si>
    <r>
      <t xml:space="preserve">Montaje e instalación de puertas peatonales  incluyendo todos los materiales para su correcta instalación como tornillos y remates
</t>
    </r>
    <r>
      <rPr>
        <b/>
        <sz val="11"/>
        <color theme="1"/>
        <rFont val="Calibri"/>
      </rPr>
      <t>Puerta de emergencia con barra.</t>
    </r>
  </si>
  <si>
    <r>
      <t xml:space="preserve">Montaje e instalación de puestas peatonales  incluyendo todos los materiales para su correcta instalación como tornillos y remates
</t>
    </r>
    <r>
      <rPr>
        <b/>
        <sz val="11"/>
        <color theme="1"/>
        <rFont val="Calibri"/>
      </rPr>
      <t>Puerta de servicio.</t>
    </r>
  </si>
  <si>
    <t>Montaje e instalación de puestas seccionadas  incluyendo todos los materiales para su correcta instalación como tornillos y remates.
Puerta seccionada motorizada de tamaño igual o superior a 16m².</t>
  </si>
  <si>
    <t>Montaje e instalación de puertas seccionadas  incluyendo todos los materiales para su correcta instalación como tornillos y remates.
Puerta seccionada motorizada de tamaño igual o inferior a 16m².</t>
  </si>
  <si>
    <t>En caso de solicitar la instalación de otros accesorios: como ventanas, paneles fotovoltáicos en cubierta, sistemas contra incendio, equipamientos, puentes gruas, etc. actualizaremos su presupuesto, por favor contáctenos. Muchas gracias.</t>
  </si>
  <si>
    <t>El área de la nave vista en planta: (A*B)*1,02</t>
  </si>
  <si>
    <t>La altura de la nave por el perímetro: H*P=m²</t>
  </si>
  <si>
    <t>distancia entre columnas * 0,046 * P, dónde P = perímetro de la nave.</t>
  </si>
  <si>
    <t>La geometría y cantidad de puertas será obtenida de los datos de entrada en el programa.</t>
  </si>
  <si>
    <t>Cantidad de columnas en cada lateral de la nave es decir la cantidad de porticos calculado por 2.</t>
  </si>
  <si>
    <r>
      <t xml:space="preserve">Fabricación y </t>
    </r>
    <r>
      <rPr>
        <b/>
        <sz val="11"/>
        <color theme="1"/>
        <rFont val="Calibri"/>
      </rPr>
      <t>montajes</t>
    </r>
    <r>
      <rPr>
        <sz val="11"/>
        <color theme="1"/>
        <rFont val="Calibri"/>
      </rPr>
      <t xml:space="preserve"> de estructuras metálicas principales, constituida por columnas, vigas, arriostres, todos los materiales y trabajos necesarios para la correcta instalación, ejemplo tornillos, recubrimiento anticorrosivo pintado y color de acabado, etc.</t>
    </r>
  </si>
  <si>
    <t>Fabricación y montaje de estructuras metálicas principales, constituida por columnas, vigas, arriostres, todos los materiales y trabajos necesarios para la correcta instalación, ejemplo tornillos, recubrimiento galvanizado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</si>
</sst>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#,##0.00\ &quot;€&quot;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/>
    <xf numFmtId="2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/>
    </xf>
    <xf numFmtId="0" fontId="0" fillId="0" borderId="0" xfId="0" applyFont="1" applyBorder="1" applyAlignment="1"/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/>
    <xf numFmtId="0" fontId="2" fillId="0" borderId="2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0" fillId="0" borderId="5" xfId="0" applyFont="1" applyBorder="1" applyAlignment="1"/>
    <xf numFmtId="0" fontId="1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/>
    <xf numFmtId="0" fontId="6" fillId="0" borderId="1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/>
    </xf>
    <xf numFmtId="0" fontId="0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57150</xdr:rowOff>
    </xdr:from>
    <xdr:to>
      <xdr:col>1</xdr:col>
      <xdr:colOff>2471368</xdr:colOff>
      <xdr:row>0</xdr:row>
      <xdr:rowOff>676274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57150"/>
          <a:ext cx="2938092" cy="61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abSelected="1" workbookViewId="0">
      <selection activeCell="H52" sqref="H52"/>
    </sheetView>
  </sheetViews>
  <sheetFormatPr defaultColWidth="14.42578125" defaultRowHeight="15" customHeight="1"/>
  <cols>
    <col min="1" max="1" width="7.85546875" customWidth="1"/>
    <col min="2" max="2" width="38.85546875" customWidth="1"/>
    <col min="3" max="3" width="9.42578125" customWidth="1"/>
    <col min="4" max="4" width="5.85546875" customWidth="1"/>
    <col min="5" max="5" width="9.28515625" customWidth="1"/>
    <col min="6" max="6" width="8.85546875" customWidth="1"/>
    <col min="7" max="7" width="13.7109375" customWidth="1"/>
    <col min="8" max="8" width="38.5703125" customWidth="1"/>
    <col min="9" max="26" width="8.7109375" customWidth="1"/>
  </cols>
  <sheetData>
    <row r="1" spans="1:11" ht="60" customHeight="1">
      <c r="A1" s="20"/>
      <c r="B1" s="21"/>
      <c r="C1" s="31" t="s">
        <v>0</v>
      </c>
      <c r="D1" s="32"/>
      <c r="E1" s="32"/>
      <c r="F1" s="32"/>
    </row>
    <row r="3" spans="1:11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2" t="s">
        <v>6</v>
      </c>
      <c r="G3" s="23" t="s">
        <v>51</v>
      </c>
      <c r="H3" s="23"/>
      <c r="J3" s="19"/>
    </row>
    <row r="4" spans="1:11">
      <c r="A4" s="3">
        <v>1</v>
      </c>
      <c r="B4" s="18" t="s">
        <v>7</v>
      </c>
      <c r="C4" s="15"/>
      <c r="D4" s="15"/>
      <c r="E4" s="15"/>
      <c r="F4" s="15"/>
      <c r="G4" s="23"/>
      <c r="H4" s="23"/>
    </row>
    <row r="5" spans="1:11" ht="65.25" customHeight="1">
      <c r="A5" s="2">
        <v>1.1000000000000001</v>
      </c>
      <c r="B5" s="4" t="s">
        <v>8</v>
      </c>
      <c r="C5" s="2"/>
      <c r="D5" s="2" t="s">
        <v>9</v>
      </c>
      <c r="E5" s="5">
        <v>44684</v>
      </c>
      <c r="F5" s="25">
        <f t="shared" ref="F5:F7" si="0">C5*E5</f>
        <v>0</v>
      </c>
      <c r="G5" s="26"/>
      <c r="H5" s="27" t="s">
        <v>52</v>
      </c>
      <c r="I5" s="19"/>
      <c r="K5" s="7"/>
    </row>
    <row r="6" spans="1:11" ht="108" customHeight="1">
      <c r="A6" s="2">
        <v>1.2</v>
      </c>
      <c r="B6" s="24" t="s">
        <v>54</v>
      </c>
      <c r="C6" s="2"/>
      <c r="D6" s="2" t="s">
        <v>10</v>
      </c>
      <c r="E6" s="6">
        <v>200</v>
      </c>
      <c r="F6" s="25">
        <f t="shared" si="0"/>
        <v>0</v>
      </c>
      <c r="G6" s="26"/>
      <c r="H6" s="27" t="s">
        <v>53</v>
      </c>
    </row>
    <row r="7" spans="1:11" ht="111.75" customHeight="1">
      <c r="A7" s="1">
        <v>1.3</v>
      </c>
      <c r="B7" s="4" t="s">
        <v>11</v>
      </c>
      <c r="D7" s="2" t="s">
        <v>12</v>
      </c>
      <c r="E7" s="6">
        <v>24.5</v>
      </c>
      <c r="F7" s="25">
        <f t="shared" si="0"/>
        <v>0</v>
      </c>
      <c r="G7" s="26"/>
      <c r="H7" s="27" t="s">
        <v>55</v>
      </c>
    </row>
    <row r="8" spans="1:11">
      <c r="A8" s="3">
        <v>2</v>
      </c>
      <c r="B8" s="14" t="s">
        <v>13</v>
      </c>
      <c r="C8" s="15"/>
      <c r="D8" s="15"/>
      <c r="E8" s="15"/>
      <c r="F8" s="15"/>
      <c r="G8" s="26"/>
      <c r="H8" s="26"/>
    </row>
    <row r="9" spans="1:11" ht="75">
      <c r="A9" s="2">
        <v>2.1</v>
      </c>
      <c r="B9" s="24" t="s">
        <v>56</v>
      </c>
      <c r="C9" s="2"/>
      <c r="D9" s="2" t="s">
        <v>14</v>
      </c>
      <c r="E9" s="6">
        <v>50</v>
      </c>
      <c r="F9" s="25">
        <f t="shared" ref="F9:F13" si="1">C9*E9</f>
        <v>0</v>
      </c>
      <c r="G9" s="26"/>
      <c r="H9" s="27" t="s">
        <v>57</v>
      </c>
    </row>
    <row r="10" spans="1:11" ht="105">
      <c r="A10" s="2">
        <v>2.2000000000000002</v>
      </c>
      <c r="B10" s="24" t="s">
        <v>87</v>
      </c>
      <c r="C10" s="2"/>
      <c r="D10" s="2" t="s">
        <v>15</v>
      </c>
      <c r="E10" s="6">
        <v>1.75</v>
      </c>
      <c r="F10" s="25">
        <f t="shared" si="1"/>
        <v>0</v>
      </c>
      <c r="G10" s="28" t="s">
        <v>16</v>
      </c>
      <c r="H10" s="27" t="s">
        <v>58</v>
      </c>
    </row>
    <row r="11" spans="1:11" ht="105" customHeight="1">
      <c r="A11" s="2">
        <v>2.2999999999999998</v>
      </c>
      <c r="B11" s="24" t="s">
        <v>59</v>
      </c>
      <c r="C11" s="2"/>
      <c r="D11" s="2" t="s">
        <v>15</v>
      </c>
      <c r="E11" s="6">
        <v>1.5</v>
      </c>
      <c r="F11" s="25">
        <f t="shared" si="1"/>
        <v>0</v>
      </c>
      <c r="G11" s="28" t="s">
        <v>17</v>
      </c>
      <c r="H11" s="27" t="s">
        <v>58</v>
      </c>
    </row>
    <row r="12" spans="1:11" ht="99" customHeight="1">
      <c r="A12" s="2">
        <v>2.4</v>
      </c>
      <c r="B12" s="24" t="s">
        <v>88</v>
      </c>
      <c r="C12" s="2"/>
      <c r="D12" s="2" t="s">
        <v>18</v>
      </c>
      <c r="E12" s="6">
        <v>1.9</v>
      </c>
      <c r="F12" s="25">
        <f t="shared" si="1"/>
        <v>0</v>
      </c>
      <c r="G12" s="28" t="s">
        <v>19</v>
      </c>
      <c r="H12" s="27" t="s">
        <v>58</v>
      </c>
    </row>
    <row r="13" spans="1:11" ht="117" customHeight="1">
      <c r="A13" s="2">
        <v>2.5</v>
      </c>
      <c r="B13" s="24" t="s">
        <v>61</v>
      </c>
      <c r="C13" s="2"/>
      <c r="D13" s="2" t="s">
        <v>15</v>
      </c>
      <c r="E13" s="6">
        <v>1.65</v>
      </c>
      <c r="F13" s="25">
        <f t="shared" si="1"/>
        <v>0</v>
      </c>
      <c r="G13" s="28" t="s">
        <v>20</v>
      </c>
      <c r="H13" s="27" t="s">
        <v>58</v>
      </c>
    </row>
    <row r="14" spans="1:11">
      <c r="A14" s="3">
        <v>3</v>
      </c>
      <c r="B14" s="14" t="s">
        <v>21</v>
      </c>
      <c r="C14" s="15"/>
      <c r="D14" s="15"/>
      <c r="E14" s="15"/>
      <c r="F14" s="15"/>
      <c r="G14" s="26"/>
      <c r="H14" s="26"/>
    </row>
    <row r="15" spans="1:11" ht="69" customHeight="1">
      <c r="A15" s="2">
        <v>3.1</v>
      </c>
      <c r="B15" s="33" t="s">
        <v>60</v>
      </c>
      <c r="C15" s="2"/>
      <c r="D15" s="2" t="s">
        <v>15</v>
      </c>
      <c r="E15" s="6">
        <v>1.9</v>
      </c>
      <c r="F15" s="25">
        <f t="shared" ref="F15:F18" si="2">C15*E15</f>
        <v>0</v>
      </c>
      <c r="G15" s="26"/>
      <c r="H15" s="27" t="s">
        <v>62</v>
      </c>
    </row>
    <row r="16" spans="1:11">
      <c r="A16" s="2">
        <v>3.2</v>
      </c>
      <c r="B16" s="4" t="s">
        <v>22</v>
      </c>
      <c r="C16" s="2"/>
      <c r="D16" s="2" t="s">
        <v>23</v>
      </c>
      <c r="E16" s="6">
        <v>28</v>
      </c>
      <c r="F16" s="25">
        <f t="shared" si="2"/>
        <v>0</v>
      </c>
      <c r="G16" s="26"/>
      <c r="H16" s="29" t="s">
        <v>63</v>
      </c>
    </row>
    <row r="17" spans="1:8">
      <c r="A17" s="2">
        <v>3.3</v>
      </c>
      <c r="B17" s="24" t="s">
        <v>64</v>
      </c>
      <c r="C17" s="2"/>
      <c r="D17" s="2" t="s">
        <v>23</v>
      </c>
      <c r="E17" s="6">
        <v>40</v>
      </c>
      <c r="F17" s="25">
        <f t="shared" si="2"/>
        <v>0</v>
      </c>
      <c r="G17" s="26"/>
      <c r="H17" s="27" t="s">
        <v>63</v>
      </c>
    </row>
    <row r="18" spans="1:8" ht="59.25" customHeight="1">
      <c r="A18" s="2">
        <v>3.4</v>
      </c>
      <c r="B18" s="4" t="s">
        <v>24</v>
      </c>
      <c r="C18" s="2"/>
      <c r="D18" s="2" t="s">
        <v>23</v>
      </c>
      <c r="E18" s="6">
        <v>14</v>
      </c>
      <c r="F18" s="25">
        <f t="shared" si="2"/>
        <v>0</v>
      </c>
      <c r="G18" s="26"/>
      <c r="H18" s="27" t="s">
        <v>86</v>
      </c>
    </row>
    <row r="19" spans="1:8" ht="30.75" customHeight="1">
      <c r="A19" s="3">
        <v>4</v>
      </c>
      <c r="B19" s="14" t="s">
        <v>25</v>
      </c>
      <c r="C19" s="15"/>
      <c r="D19" s="15"/>
      <c r="E19" s="15"/>
      <c r="F19" s="15"/>
      <c r="G19" s="26"/>
      <c r="H19" s="26"/>
    </row>
    <row r="20" spans="1:8" ht="75">
      <c r="A20" s="2">
        <v>4.0999999999999996</v>
      </c>
      <c r="B20" s="24" t="s">
        <v>65</v>
      </c>
      <c r="C20" s="2"/>
      <c r="D20" s="2" t="s">
        <v>26</v>
      </c>
      <c r="E20" s="6">
        <v>28.13</v>
      </c>
      <c r="F20" s="25">
        <f t="shared" ref="F20:F34" si="3">C20*E20</f>
        <v>0</v>
      </c>
      <c r="G20" s="26"/>
      <c r="H20" s="27" t="s">
        <v>82</v>
      </c>
    </row>
    <row r="21" spans="1:8" ht="75" customHeight="1">
      <c r="A21" s="2">
        <v>4.2</v>
      </c>
      <c r="B21" s="4" t="s">
        <v>27</v>
      </c>
      <c r="C21" s="2"/>
      <c r="D21" s="2" t="s">
        <v>28</v>
      </c>
      <c r="E21" s="6">
        <v>26.88</v>
      </c>
      <c r="F21" s="25">
        <f t="shared" si="3"/>
        <v>0</v>
      </c>
      <c r="G21" s="30">
        <f>(17+2+3+0.5)*1.25</f>
        <v>28.125</v>
      </c>
      <c r="H21" s="27" t="s">
        <v>82</v>
      </c>
    </row>
    <row r="22" spans="1:8" ht="75" customHeight="1">
      <c r="A22" s="2">
        <v>4.3</v>
      </c>
      <c r="B22" s="24" t="s">
        <v>69</v>
      </c>
      <c r="C22" s="2"/>
      <c r="D22" s="2" t="s">
        <v>29</v>
      </c>
      <c r="E22" s="6">
        <v>25.63</v>
      </c>
      <c r="F22" s="25">
        <f t="shared" si="3"/>
        <v>0</v>
      </c>
      <c r="G22" s="30">
        <f>(16+2+3+0.5)*1.25</f>
        <v>26.875</v>
      </c>
      <c r="H22" s="27" t="s">
        <v>82</v>
      </c>
    </row>
    <row r="23" spans="1:8" ht="75" customHeight="1">
      <c r="A23" s="2">
        <v>4.4000000000000004</v>
      </c>
      <c r="B23" s="24" t="s">
        <v>68</v>
      </c>
      <c r="C23" s="2"/>
      <c r="D23" s="2" t="s">
        <v>30</v>
      </c>
      <c r="E23" s="6">
        <v>29.5</v>
      </c>
      <c r="F23" s="25">
        <f t="shared" si="3"/>
        <v>0</v>
      </c>
      <c r="G23" s="30">
        <f>(15+2+3+0.5)*1.25</f>
        <v>25.625</v>
      </c>
      <c r="H23" s="27" t="s">
        <v>83</v>
      </c>
    </row>
    <row r="24" spans="1:8" ht="75" customHeight="1">
      <c r="A24" s="2">
        <v>4.5</v>
      </c>
      <c r="B24" s="24" t="s">
        <v>67</v>
      </c>
      <c r="C24" s="2"/>
      <c r="D24" s="2" t="s">
        <v>31</v>
      </c>
      <c r="E24" s="6">
        <v>28.12</v>
      </c>
      <c r="F24" s="25">
        <f t="shared" si="3"/>
        <v>0</v>
      </c>
      <c r="G24" s="30">
        <f>(17+2.5+3.5+0.5)*1.25</f>
        <v>29.375</v>
      </c>
      <c r="H24" s="27" t="s">
        <v>83</v>
      </c>
    </row>
    <row r="25" spans="1:8" ht="75" customHeight="1">
      <c r="A25" s="2">
        <v>4.5999999999999996</v>
      </c>
      <c r="B25" s="24" t="s">
        <v>66</v>
      </c>
      <c r="C25" s="2"/>
      <c r="D25" s="2" t="s">
        <v>32</v>
      </c>
      <c r="E25" s="6">
        <v>26.88</v>
      </c>
      <c r="F25" s="25">
        <f t="shared" si="3"/>
        <v>0</v>
      </c>
      <c r="G25" s="30">
        <f>(16+2.5+3.5+0.5)*1.25</f>
        <v>28.125</v>
      </c>
      <c r="H25" s="27" t="s">
        <v>83</v>
      </c>
    </row>
    <row r="26" spans="1:8" ht="75">
      <c r="A26" s="2">
        <v>4.7</v>
      </c>
      <c r="B26" s="24" t="s">
        <v>72</v>
      </c>
      <c r="C26" s="2"/>
      <c r="D26" s="2" t="s">
        <v>33</v>
      </c>
      <c r="E26" s="6">
        <v>34.380000000000003</v>
      </c>
      <c r="F26" s="25">
        <f t="shared" si="3"/>
        <v>0</v>
      </c>
      <c r="G26" s="30">
        <f>(15+2.5+3.5+0.5)*1.25</f>
        <v>26.875</v>
      </c>
      <c r="H26" s="27" t="s">
        <v>82</v>
      </c>
    </row>
    <row r="27" spans="1:8" ht="75" customHeight="1">
      <c r="A27" s="2">
        <v>4.8</v>
      </c>
      <c r="B27" s="24" t="s">
        <v>70</v>
      </c>
      <c r="C27" s="2"/>
      <c r="D27" s="2" t="s">
        <v>34</v>
      </c>
      <c r="E27" s="6">
        <v>33.130000000000003</v>
      </c>
      <c r="F27" s="25">
        <f t="shared" si="3"/>
        <v>0</v>
      </c>
      <c r="G27" s="30">
        <f>(22+2+3+0.5)*1.25</f>
        <v>34.375</v>
      </c>
      <c r="H27" s="27" t="s">
        <v>82</v>
      </c>
    </row>
    <row r="28" spans="1:8" ht="75" customHeight="1">
      <c r="A28" s="2">
        <v>4.9000000000000004</v>
      </c>
      <c r="B28" s="24" t="s">
        <v>71</v>
      </c>
      <c r="C28" s="2"/>
      <c r="D28" s="2" t="s">
        <v>35</v>
      </c>
      <c r="E28" s="6">
        <v>31.88</v>
      </c>
      <c r="F28" s="25">
        <f t="shared" si="3"/>
        <v>0</v>
      </c>
      <c r="G28" s="30">
        <f>(21+2+3+0.5)*1.25</f>
        <v>33.125</v>
      </c>
      <c r="H28" s="27" t="s">
        <v>82</v>
      </c>
    </row>
    <row r="29" spans="1:8" ht="81" customHeight="1">
      <c r="A29" s="8">
        <v>4.0999999999999996</v>
      </c>
      <c r="B29" s="24" t="s">
        <v>73</v>
      </c>
      <c r="C29" s="2"/>
      <c r="D29" s="2" t="s">
        <v>36</v>
      </c>
      <c r="E29" s="6">
        <v>35.630000000000003</v>
      </c>
      <c r="F29" s="25">
        <f t="shared" si="3"/>
        <v>0</v>
      </c>
      <c r="G29" s="30">
        <f>(20+2+3+0.5)*1.25</f>
        <v>31.875</v>
      </c>
      <c r="H29" s="27" t="s">
        <v>83</v>
      </c>
    </row>
    <row r="30" spans="1:8" ht="75" customHeight="1">
      <c r="A30" s="2">
        <v>4.1100000000000003</v>
      </c>
      <c r="B30" s="24" t="s">
        <v>74</v>
      </c>
      <c r="C30" s="2"/>
      <c r="D30" s="2" t="s">
        <v>37</v>
      </c>
      <c r="E30" s="6">
        <v>34.380000000000003</v>
      </c>
      <c r="F30" s="25">
        <f t="shared" si="3"/>
        <v>0</v>
      </c>
      <c r="G30" s="30">
        <f>(22+2.5+3.5+0.5)*1.25</f>
        <v>35.625</v>
      </c>
      <c r="H30" s="27" t="s">
        <v>83</v>
      </c>
    </row>
    <row r="31" spans="1:8" ht="75" customHeight="1">
      <c r="A31" s="2">
        <v>4.12</v>
      </c>
      <c r="B31" s="24" t="s">
        <v>75</v>
      </c>
      <c r="C31" s="2"/>
      <c r="D31" s="2" t="s">
        <v>38</v>
      </c>
      <c r="E31" s="6">
        <v>33.130000000000003</v>
      </c>
      <c r="F31" s="25">
        <f t="shared" si="3"/>
        <v>0</v>
      </c>
      <c r="G31" s="30">
        <f>(21+2.5+3.5+0.5)*1.25</f>
        <v>34.375</v>
      </c>
      <c r="H31" s="27" t="s">
        <v>83</v>
      </c>
    </row>
    <row r="32" spans="1:8" ht="75" customHeight="1">
      <c r="A32" s="2">
        <v>4.13</v>
      </c>
      <c r="B32" s="24" t="s">
        <v>76</v>
      </c>
      <c r="C32" s="2"/>
      <c r="D32" s="2" t="s">
        <v>39</v>
      </c>
      <c r="E32" s="6">
        <v>15</v>
      </c>
      <c r="F32" s="25">
        <f t="shared" si="3"/>
        <v>0</v>
      </c>
      <c r="G32" s="30">
        <f>(20+2.5+3.5+0.5)*1.25</f>
        <v>33.125</v>
      </c>
      <c r="H32" s="27" t="s">
        <v>82</v>
      </c>
    </row>
    <row r="33" spans="1:8" ht="75" customHeight="1">
      <c r="A33" s="2">
        <v>4.1399999999999997</v>
      </c>
      <c r="B33" s="4" t="s">
        <v>40</v>
      </c>
      <c r="C33" s="2"/>
      <c r="D33" s="2" t="s">
        <v>41</v>
      </c>
      <c r="E33" s="6">
        <v>16.25</v>
      </c>
      <c r="F33" s="25">
        <f t="shared" si="3"/>
        <v>0</v>
      </c>
      <c r="G33" s="30">
        <f>(6.5+2+3+0.5)*1.25</f>
        <v>15</v>
      </c>
      <c r="H33" s="27" t="s">
        <v>83</v>
      </c>
    </row>
    <row r="34" spans="1:8" ht="75" customHeight="1">
      <c r="A34" s="2">
        <v>4.1500000000000004</v>
      </c>
      <c r="B34" s="4" t="s">
        <v>42</v>
      </c>
      <c r="C34" s="2"/>
      <c r="D34" s="2" t="s">
        <v>43</v>
      </c>
      <c r="E34" s="6">
        <v>16.25</v>
      </c>
      <c r="F34" s="25">
        <f t="shared" si="3"/>
        <v>0</v>
      </c>
      <c r="G34" s="30"/>
      <c r="H34" s="27" t="s">
        <v>84</v>
      </c>
    </row>
    <row r="35" spans="1:8" ht="15.75" customHeight="1">
      <c r="A35" s="3">
        <v>5</v>
      </c>
      <c r="B35" s="14" t="s">
        <v>44</v>
      </c>
      <c r="C35" s="15"/>
      <c r="D35" s="15"/>
      <c r="E35" s="15"/>
      <c r="F35" s="15"/>
      <c r="G35" s="26"/>
      <c r="H35" s="26"/>
    </row>
    <row r="36" spans="1:8" ht="90" customHeight="1">
      <c r="A36" s="2">
        <v>5.0999999999999996</v>
      </c>
      <c r="B36" s="24" t="s">
        <v>77</v>
      </c>
      <c r="C36" s="2"/>
      <c r="D36" s="2" t="s">
        <v>45</v>
      </c>
      <c r="E36" s="6">
        <v>350</v>
      </c>
      <c r="F36" s="25">
        <f t="shared" ref="F36:F39" si="4">C36*E36</f>
        <v>0</v>
      </c>
      <c r="G36" s="26"/>
      <c r="H36" s="27" t="s">
        <v>85</v>
      </c>
    </row>
    <row r="37" spans="1:8" ht="90" customHeight="1">
      <c r="A37" s="2">
        <v>5.2</v>
      </c>
      <c r="B37" s="24" t="s">
        <v>78</v>
      </c>
      <c r="C37" s="2"/>
      <c r="D37" s="2" t="s">
        <v>46</v>
      </c>
      <c r="E37" s="6">
        <v>275</v>
      </c>
      <c r="F37" s="25">
        <f t="shared" si="4"/>
        <v>0</v>
      </c>
      <c r="G37" s="26"/>
      <c r="H37" s="27" t="s">
        <v>85</v>
      </c>
    </row>
    <row r="38" spans="1:8" ht="90" customHeight="1">
      <c r="A38" s="2">
        <v>5.3</v>
      </c>
      <c r="B38" s="24" t="s">
        <v>79</v>
      </c>
      <c r="C38" s="2"/>
      <c r="D38" s="2" t="s">
        <v>47</v>
      </c>
      <c r="E38" s="6">
        <v>130</v>
      </c>
      <c r="F38" s="25">
        <f t="shared" si="4"/>
        <v>0</v>
      </c>
      <c r="G38" s="26"/>
      <c r="H38" s="27" t="s">
        <v>85</v>
      </c>
    </row>
    <row r="39" spans="1:8" ht="90" customHeight="1">
      <c r="A39" s="2">
        <v>5.4</v>
      </c>
      <c r="B39" s="24" t="s">
        <v>80</v>
      </c>
      <c r="C39" s="2"/>
      <c r="D39" s="2" t="s">
        <v>48</v>
      </c>
      <c r="E39" s="6">
        <v>200</v>
      </c>
      <c r="F39" s="25">
        <f t="shared" si="4"/>
        <v>0</v>
      </c>
      <c r="G39" s="26"/>
      <c r="H39" s="27" t="s">
        <v>85</v>
      </c>
    </row>
    <row r="40" spans="1:8" ht="15.75" customHeight="1">
      <c r="A40" s="17" t="s">
        <v>49</v>
      </c>
      <c r="B40" s="15"/>
      <c r="C40" s="15"/>
      <c r="D40" s="15"/>
      <c r="E40" s="16"/>
      <c r="F40" s="9">
        <f>SUM(F5:F39)</f>
        <v>0</v>
      </c>
    </row>
    <row r="41" spans="1:8" ht="15.75" customHeight="1">
      <c r="A41" s="10" t="s">
        <v>50</v>
      </c>
      <c r="B41" s="11"/>
      <c r="C41" s="11"/>
      <c r="D41" s="11"/>
      <c r="E41" s="11"/>
      <c r="F41" s="12"/>
    </row>
    <row r="42" spans="1:8" ht="54.75" customHeight="1">
      <c r="A42" s="34" t="s">
        <v>81</v>
      </c>
      <c r="B42" s="35"/>
      <c r="C42" s="35"/>
      <c r="D42" s="35"/>
      <c r="E42" s="35"/>
      <c r="F42" s="35"/>
    </row>
    <row r="43" spans="1:8" ht="15.75" customHeight="1">
      <c r="A43" s="1"/>
      <c r="B43" s="13"/>
      <c r="C43" s="1"/>
      <c r="D43" s="1"/>
      <c r="E43" s="1"/>
      <c r="F43" s="1"/>
    </row>
    <row r="44" spans="1:8" ht="15.75" customHeight="1">
      <c r="B44" s="13"/>
      <c r="C44" s="1"/>
      <c r="D44" s="1"/>
      <c r="E44" s="1"/>
      <c r="F44" s="1"/>
    </row>
    <row r="45" spans="1:8" ht="15.75" customHeight="1">
      <c r="B45" s="13"/>
      <c r="C45" s="1"/>
      <c r="D45" s="1"/>
      <c r="E45" s="1"/>
      <c r="F45" s="1"/>
    </row>
    <row r="46" spans="1:8" ht="15.75" customHeight="1">
      <c r="B46" s="13"/>
      <c r="C46" s="1"/>
      <c r="D46" s="1"/>
      <c r="E46" s="1"/>
      <c r="F46" s="1"/>
    </row>
    <row r="47" spans="1:8" ht="15.75" customHeight="1">
      <c r="B47" s="13"/>
      <c r="C47" s="1"/>
      <c r="D47" s="1"/>
      <c r="E47" s="1"/>
      <c r="F47" s="1"/>
    </row>
    <row r="48" spans="1:8" ht="15.75" customHeight="1">
      <c r="B48" s="13"/>
      <c r="C48" s="1"/>
      <c r="D48" s="1"/>
      <c r="E48" s="1"/>
      <c r="F48" s="1"/>
    </row>
    <row r="49" spans="2:6" ht="15.75" customHeight="1">
      <c r="B49" s="13"/>
      <c r="C49" s="1"/>
      <c r="D49" s="1"/>
      <c r="E49" s="1"/>
      <c r="F49" s="1"/>
    </row>
    <row r="50" spans="2:6" ht="15.75" customHeight="1"/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10">
    <mergeCell ref="G3:H4"/>
    <mergeCell ref="A1:B1"/>
    <mergeCell ref="B4:F4"/>
    <mergeCell ref="B8:F8"/>
    <mergeCell ref="B14:F14"/>
    <mergeCell ref="C1:F1"/>
    <mergeCell ref="B19:F19"/>
    <mergeCell ref="B35:F35"/>
    <mergeCell ref="A40:E40"/>
    <mergeCell ref="A42:F4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Hernández</cp:lastModifiedBy>
  <dcterms:created xsi:type="dcterms:W3CDTF">2015-06-05T18:19:34Z</dcterms:created>
  <dcterms:modified xsi:type="dcterms:W3CDTF">2022-03-20T11:58:25Z</dcterms:modified>
</cp:coreProperties>
</file>