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tte\Desktop\Analysis Projects\Module 1\"/>
    </mc:Choice>
  </mc:AlternateContent>
  <xr:revisionPtr revIDLastSave="0" documentId="13_ncr:1_{69F5D006-4CF8-4987-9EBA-9FC637B30C0B}" xr6:coauthVersionLast="47" xr6:coauthVersionMax="47" xr10:uidLastSave="{00000000-0000-0000-0000-000000000000}"/>
  <bookViews>
    <workbookView xWindow="-110" yWindow="-110" windowWidth="19420" windowHeight="10420" tabRatio="732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Outcomes Based on Launch Date" sheetId="6" r:id="rId4"/>
    <sheet name="Edinburgh Research" sheetId="7" r:id="rId5"/>
    <sheet name="Successful US Kickstarters" sheetId="13" r:id="rId6"/>
    <sheet name="Failed US Kickstarters" sheetId="10" r:id="rId7"/>
    <sheet name="Successful US Music" sheetId="15" r:id="rId8"/>
    <sheet name="Failed US Music" sheetId="16" r:id="rId9"/>
    <sheet name="Successful US Tech" sheetId="17" r:id="rId10"/>
    <sheet name="Failed US Tech" sheetId="18" r:id="rId11"/>
    <sheet name="Descriptive Statistics" sheetId="14" r:id="rId12"/>
    <sheet name="Visualizing Distributions Data" sheetId="21" r:id="rId13"/>
    <sheet name="Box Plot" sheetId="23" r:id="rId14"/>
  </sheets>
  <definedNames>
    <definedName name="_xlnm._FilterDatabase" localSheetId="0" hidden="1">Kickstarter!$N$1:$N$4115</definedName>
    <definedName name="_xlchart.v1.0" hidden="1">'Visualizing Distributions Data'!$D$1</definedName>
    <definedName name="_xlchart.v1.1" hidden="1">'Visualizing Distributions Data'!$D$2:$D$27</definedName>
    <definedName name="_xlchart.v1.2" hidden="1">'Visualizing Distributions Data'!$E$1</definedName>
    <definedName name="_xlchart.v1.3" hidden="1">'Visualizing Distributions Data'!$E$2:$E$27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4" l="1"/>
  <c r="B14" i="14"/>
  <c r="C13" i="14"/>
  <c r="B13" i="14"/>
  <c r="C12" i="14"/>
  <c r="B12" i="14"/>
  <c r="C11" i="14"/>
  <c r="B11" i="14"/>
  <c r="C7" i="14"/>
  <c r="B7" i="14"/>
  <c r="C6" i="14"/>
  <c r="B6" i="14"/>
  <c r="C5" i="14"/>
  <c r="B5" i="14"/>
  <c r="C4" i="14"/>
  <c r="B4" i="14"/>
  <c r="M10" i="14"/>
  <c r="M3" i="14"/>
  <c r="L10" i="14"/>
  <c r="L3" i="14"/>
  <c r="M9" i="14"/>
  <c r="M2" i="14"/>
  <c r="L9" i="14"/>
  <c r="L2" i="14"/>
  <c r="H10" i="14"/>
  <c r="G10" i="14"/>
  <c r="H9" i="14"/>
  <c r="G9" i="14"/>
  <c r="H3" i="14"/>
  <c r="G3" i="14"/>
  <c r="H2" i="14"/>
  <c r="G2" i="14"/>
  <c r="B2" i="14"/>
  <c r="C10" i="14"/>
  <c r="B10" i="14"/>
  <c r="C9" i="14"/>
  <c r="C2" i="14"/>
  <c r="B9" i="14"/>
  <c r="C3" i="14"/>
  <c r="B3" i="14"/>
  <c r="F2" i="7"/>
  <c r="F3" i="7"/>
  <c r="F4" i="7"/>
  <c r="F5" i="7"/>
  <c r="F6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79" i="1"/>
  <c r="O2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<sst xmlns="http://schemas.openxmlformats.org/spreadsheetml/2006/main" count="40016" uniqueCount="8402">
  <si>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</si>
  <si>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</si>
  <si>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</si>
  <si>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</si>
  <si>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</si>
  <si>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</si>
  <si>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</si>
  <si>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</si>
  <si>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</si>
  <si>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</si>
  <si>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</si>
  <si>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</si>
  <si>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</si>
  <si>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</si>
  <si>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</si>
  <si>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</si>
  <si>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</si>
  <si>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</si>
  <si>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</si>
  <si>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</si>
  <si>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</si>
  <si>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</si>
  <si>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</si>
  <si>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</si>
  <si>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</si>
  <si>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</si>
  <si>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</si>
  <si>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</si>
  <si>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</si>
  <si>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</si>
  <si>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</si>
  <si>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</si>
  <si>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</si>
  <si>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</si>
  <si>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</si>
  <si>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</si>
  <si>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</si>
  <si>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</si>
  <si>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</si>
  <si>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</si>
  <si>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</si>
  <si>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</si>
  <si>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</si>
  <si>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</si>
  <si>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</si>
  <si>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</si>
  <si>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</si>
  <si>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</si>
  <si>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</si>
  <si>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</si>
  <si>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</si>
  <si>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</si>
  <si>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</si>
  <si>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</si>
  <si>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</si>
  <si>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</si>
  <si>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</si>
  <si>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</si>
  <si>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</si>
  <si>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</si>
  <si>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</si>
  <si>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</si>
  <si>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</si>
  <si>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</si>
  <si>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</si>
  <si>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</si>
  <si>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</si>
  <si>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</si>
  <si>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</si>
  <si>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</si>
  <si>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</si>
  <si>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</si>
  <si>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</si>
  <si>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</si>
  <si>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</si>
  <si>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</si>
  <si>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</si>
  <si>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</si>
  <si>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</si>
  <si>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</si>
  <si>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</si>
  <si>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</si>
  <si>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</si>
  <si>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</si>
  <si>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</si>
  <si>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</si>
  <si>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</si>
  <si>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</si>
  <si>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</si>
  <si>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</si>
  <si>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</si>
  <si>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</si>
  <si>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</si>
  <si>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</si>
  <si>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</si>
  <si>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</si>
  <si>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</si>
  <si>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</si>
  <si>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</si>
  <si>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</si>
  <si>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</si>
  <si>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</si>
  <si>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</si>
  <si>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</si>
  <si>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</si>
  <si>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</si>
  <si>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</si>
  <si>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</si>
  <si>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</si>
  <si>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</si>
  <si>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</si>
  <si>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</si>
  <si>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</si>
  <si>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</si>
  <si>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</si>
  <si>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</si>
  <si>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</si>
  <si>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</si>
  <si>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</si>
  <si>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</si>
  <si>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</si>
  <si>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</si>
  <si>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</si>
  <si>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</si>
  <si>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</si>
  <si>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</si>
  <si>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</si>
  <si>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</si>
  <si>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</si>
  <si>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</si>
  <si>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</si>
  <si>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</si>
  <si>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</si>
  <si>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</si>
  <si>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</si>
  <si>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</si>
  <si>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</si>
  <si>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</si>
  <si>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</si>
  <si>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</si>
  <si>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</si>
  <si>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</si>
  <si>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</si>
  <si>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</si>
  <si>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</si>
  <si>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</si>
  <si>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</si>
  <si>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</si>
  <si>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</si>
  <si>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</si>
  <si>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</si>
  <si>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</si>
  <si>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</si>
  <si>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</si>
  <si>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</si>
  <si>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</si>
  <si>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</si>
  <si>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</si>
  <si>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</si>
  <si>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</si>
  <si>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</si>
  <si>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</si>
  <si>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</si>
  <si>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</si>
  <si>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</si>
  <si>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</si>
  <si>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</si>
  <si>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</si>
  <si>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</si>
  <si>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</si>
  <si>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</si>
  <si>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</si>
  <si>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</si>
  <si>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</si>
  <si>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</si>
  <si>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</si>
  <si>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</si>
  <si>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</si>
  <si>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</si>
  <si>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</si>
  <si>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</si>
  <si>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</si>
  <si>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</si>
  <si>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</si>
  <si>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</si>
  <si>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</si>
  <si>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</si>
  <si>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</si>
  <si>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</si>
  <si>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</si>
  <si>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</si>
  <si>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</si>
  <si>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</si>
  <si>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</si>
  <si>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</si>
  <si>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</si>
  <si>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</si>
  <si>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</si>
  <si>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</si>
  <si>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</si>
  <si>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</si>
  <si>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</si>
  <si>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</si>
  <si>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</si>
  <si>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</si>
  <si>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</si>
  <si>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</si>
  <si>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</si>
  <si>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</si>
  <si>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</si>
  <si>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</si>
  <si>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</si>
  <si>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</si>
  <si>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</si>
  <si>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</si>
  <si>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</si>
  <si>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</si>
  <si>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</si>
  <si>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</si>
  <si>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</si>
  <si>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</si>
  <si>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</si>
  <si>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</si>
  <si>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</si>
  <si>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</si>
  <si>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</si>
  <si>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</si>
  <si>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</si>
  <si>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</si>
  <si>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</si>
  <si>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</si>
  <si>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</si>
  <si>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</si>
  <si>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</si>
  <si>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</si>
  <si>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</si>
  <si>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</si>
  <si>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</si>
  <si>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</si>
  <si>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</si>
  <si>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</si>
  <si>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</si>
  <si>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</si>
  <si>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</si>
  <si>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</si>
  <si>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</si>
  <si>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</si>
  <si>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</si>
  <si>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</si>
  <si>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</si>
  <si>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</si>
  <si>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</si>
  <si>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</si>
  <si>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</si>
  <si>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</si>
  <si>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</si>
  <si>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</si>
  <si>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</si>
  <si>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</si>
  <si>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</si>
  <si>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</si>
  <si>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</si>
  <si>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</si>
  <si>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</si>
  <si>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</si>
  <si>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</si>
  <si>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</si>
  <si>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</si>
  <si>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</si>
  <si>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</si>
  <si>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</si>
  <si>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</si>
  <si>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</si>
  <si>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</si>
  <si>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</si>
  <si>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</si>
  <si>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</si>
  <si>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</si>
  <si>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</si>
  <si>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</si>
  <si>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</si>
  <si>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</si>
  <si>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</si>
  <si>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</si>
  <si>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</si>
  <si>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</si>
  <si>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</si>
  <si>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</si>
  <si>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</si>
  <si>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</si>
  <si>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</si>
  <si>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</si>
  <si>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</si>
  <si>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</si>
  <si>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</si>
  <si>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</si>
  <si>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</si>
  <si>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</si>
  <si>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</si>
  <si>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</si>
  <si>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</si>
  <si>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</si>
  <si>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</si>
  <si>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</si>
  <si>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</si>
  <si>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</si>
  <si>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</si>
  <si>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</si>
  <si>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</si>
  <si>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</si>
  <si>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</si>
  <si>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</si>
  <si>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</si>
  <si>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</si>
  <si>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</si>
  <si>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</si>
  <si>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</si>
  <si>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</si>
  <si>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</si>
  <si>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</si>
  <si>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</si>
  <si>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</si>
  <si>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</si>
  <si>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</si>
  <si>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</si>
  <si>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</si>
  <si>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</si>
  <si>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</si>
  <si>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</si>
  <si>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</si>
  <si>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</si>
  <si>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</si>
  <si>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</si>
  <si>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</si>
  <si>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</si>
  <si>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</si>
  <si>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</si>
  <si>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</si>
  <si>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</si>
  <si>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</si>
  <si>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</si>
  <si>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</si>
  <si>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</si>
  <si>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</si>
  <si>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</si>
  <si>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</si>
  <si>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</si>
  <si>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</si>
  <si>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</si>
  <si>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</si>
  <si>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</si>
  <si>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</si>
  <si>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</si>
  <si>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</si>
  <si>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</si>
  <si>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</si>
  <si>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</si>
  <si>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</si>
  <si>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</si>
  <si>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</si>
  <si>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</si>
  <si>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</si>
  <si>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</si>
  <si>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</si>
  <si>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</si>
  <si>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</si>
  <si>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</si>
  <si>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</si>
  <si>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</si>
  <si>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</si>
  <si>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</si>
  <si>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</si>
  <si>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</si>
  <si>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</si>
  <si>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</si>
  <si>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</si>
  <si>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</si>
  <si>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</si>
  <si>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</si>
  <si>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</si>
  <si>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</si>
  <si>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</si>
  <si>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</si>
  <si>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</si>
  <si>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</si>
  <si>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</si>
  <si>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</si>
  <si>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</si>
  <si>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</si>
  <si>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</si>
  <si>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</si>
  <si>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</si>
  <si>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</si>
  <si>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</si>
  <si>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</si>
  <si>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</si>
  <si>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</si>
  <si>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</si>
  <si>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</si>
  <si>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</si>
  <si>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</si>
  <si>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</si>
  <si>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</si>
  <si>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</si>
  <si>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</si>
  <si>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</si>
  <si>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</si>
  <si>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</si>
  <si>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</si>
  <si>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</si>
  <si>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</si>
  <si>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</si>
  <si>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</si>
  <si>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</si>
  <si>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</si>
  <si>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</si>
  <si>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</si>
  <si>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</si>
  <si>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</si>
  <si>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</si>
  <si>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</si>
  <si>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</si>
  <si>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</si>
  <si>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</si>
  <si>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</si>
  <si>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</si>
  <si>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</si>
  <si>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</si>
  <si>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</si>
  <si>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</si>
  <si>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</si>
  <si>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</si>
  <si>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</si>
  <si>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</si>
  <si>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</si>
  <si>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</si>
  <si>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</si>
  <si>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</si>
  <si>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</si>
  <si>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</si>
  <si>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</si>
  <si>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</si>
  <si>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</si>
  <si>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</si>
  <si>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</si>
  <si>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</si>
  <si>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</si>
  <si>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</si>
  <si>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</si>
  <si>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</si>
  <si>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</si>
  <si>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</si>
  <si>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</si>
  <si>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</si>
  <si>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</si>
  <si>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</si>
  <si>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</si>
  <si>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</si>
  <si>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</si>
  <si>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</si>
  <si>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</si>
  <si>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</si>
  <si>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</si>
  <si>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</si>
  <si>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</si>
  <si>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</si>
  <si>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</si>
  <si>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</si>
  <si>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</si>
  <si>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</si>
  <si>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</si>
  <si>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</si>
  <si>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</si>
  <si>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</si>
  <si>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</si>
  <si>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</si>
  <si>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</si>
  <si>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</si>
  <si>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</si>
  <si>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</si>
  <si>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</si>
  <si>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</si>
  <si>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</si>
  <si>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</si>
  <si>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</si>
  <si>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</si>
  <si>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</si>
  <si>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</si>
  <si>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</si>
  <si>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</si>
  <si>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</si>
  <si>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</si>
  <si>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</si>
  <si>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</si>
  <si>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</si>
  <si>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</si>
  <si>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</si>
  <si>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</si>
  <si>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</si>
  <si>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</si>
  <si>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</si>
  <si>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</si>
  <si>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</si>
  <si>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</si>
  <si>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</si>
  <si>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</si>
  <si>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</si>
  <si>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</si>
  <si>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</si>
  <si>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</si>
  <si>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</si>
  <si>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</si>
  <si>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</si>
  <si>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</si>
  <si>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</si>
  <si>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</si>
  <si>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</si>
  <si>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</si>
  <si>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</si>
  <si>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</si>
  <si>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</si>
  <si>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</si>
  <si>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</si>
  <si>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</si>
  <si>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</si>
  <si>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</si>
  <si>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</si>
  <si>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</si>
  <si>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</si>
  <si>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</si>
  <si>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</si>
  <si>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</si>
  <si>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</si>
  <si>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</si>
  <si>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</si>
  <si>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</si>
  <si>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</si>
  <si>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</si>
  <si>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</si>
  <si>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</si>
  <si>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</si>
  <si>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</si>
  <si>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</si>
  <si>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</si>
  <si>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</si>
  <si>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</si>
  <si>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</si>
  <si>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</si>
  <si>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</si>
  <si>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</si>
  <si>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</si>
  <si>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</si>
  <si>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</si>
  <si>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</si>
  <si>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</si>
  <si>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</si>
  <si>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</si>
  <si>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</si>
  <si>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</si>
  <si>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</si>
  <si>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</si>
  <si>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</si>
  <si>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</si>
  <si>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</si>
  <si>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</si>
  <si>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</si>
  <si>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</si>
  <si>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</si>
  <si>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</si>
  <si>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</si>
  <si>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</si>
  <si>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</si>
  <si>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</si>
  <si>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</si>
  <si>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</si>
  <si>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</si>
  <si>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</si>
  <si>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</si>
  <si>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</si>
  <si>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</si>
  <si>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</si>
  <si>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</si>
  <si>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</si>
  <si>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</si>
  <si>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</si>
  <si>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</si>
  <si>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</si>
  <si>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</si>
  <si>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</si>
  <si>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</si>
  <si>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</si>
  <si>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</si>
  <si>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</si>
  <si>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</si>
  <si>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</si>
  <si>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</si>
  <si>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</si>
  <si>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</si>
  <si>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</si>
  <si>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</si>
  <si>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</si>
  <si>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</si>
  <si>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</si>
  <si>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</si>
  <si>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</si>
  <si>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</si>
  <si>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</si>
  <si>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</si>
  <si>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</si>
  <si>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</si>
  <si>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</si>
  <si>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</si>
  <si>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</si>
  <si>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</si>
  <si>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</si>
  <si>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</si>
  <si>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</si>
  <si>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</si>
  <si>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</si>
  <si>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</si>
  <si>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</si>
  <si>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</si>
  <si>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</si>
  <si>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</si>
  <si>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</si>
  <si>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</si>
  <si>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</si>
  <si>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</si>
  <si>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</si>
  <si>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</si>
  <si>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</si>
  <si>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</si>
  <si>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</si>
  <si>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</si>
  <si>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</si>
  <si>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</si>
  <si>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</si>
  <si>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</si>
  <si>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</si>
  <si>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</si>
  <si>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</si>
  <si>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</si>
  <si>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</si>
  <si>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</si>
  <si>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</si>
  <si>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</si>
  <si>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</si>
  <si>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</si>
  <si>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</si>
  <si>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</si>
  <si>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</si>
  <si>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</si>
  <si>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</si>
  <si>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</si>
  <si>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</si>
  <si>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</si>
  <si>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</si>
  <si>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</si>
  <si>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</si>
  <si>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</si>
  <si>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</si>
  <si>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</si>
  <si>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</si>
  <si>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</si>
  <si>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</si>
  <si>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</si>
  <si>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</si>
  <si>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</si>
  <si>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</si>
  <si>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</si>
  <si>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</si>
  <si>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</si>
  <si>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</si>
  <si>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</si>
  <si>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</si>
  <si>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</si>
  <si>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</si>
  <si>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</si>
  <si>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</si>
  <si>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</si>
  <si>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</si>
  <si>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</si>
  <si>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</si>
  <si>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</si>
  <si>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</si>
  <si>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</si>
  <si>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</si>
  <si>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</si>
  <si>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</si>
  <si>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</si>
  <si>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</si>
  <si>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</si>
  <si>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</si>
  <si>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</si>
  <si>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</si>
  <si>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</si>
  <si>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</si>
  <si>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</si>
  <si>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</si>
  <si>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</si>
  <si>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</si>
  <si>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</si>
  <si>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</si>
  <si>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</si>
  <si>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</si>
  <si>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</si>
  <si>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</si>
  <si>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</si>
  <si>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</si>
  <si>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</si>
  <si>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</si>
  <si>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</si>
  <si>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</si>
  <si>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</si>
  <si>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</si>
  <si>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</si>
  <si>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</si>
  <si>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</si>
  <si>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</si>
  <si>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</si>
  <si>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</si>
  <si>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</si>
  <si>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</si>
  <si>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</si>
  <si>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</si>
  <si>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</si>
  <si>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</si>
  <si>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</si>
  <si>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</si>
  <si>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</si>
  <si>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</si>
  <si>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</si>
  <si>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</si>
  <si>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</si>
  <si>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</si>
  <si>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</si>
  <si>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</si>
  <si>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</si>
  <si>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</si>
  <si>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</si>
  <si>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</si>
  <si>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</si>
  <si>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</si>
  <si>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</si>
  <si>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</si>
  <si>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</si>
  <si>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</si>
  <si>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</si>
  <si>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</si>
  <si>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</si>
  <si>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</si>
  <si>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</si>
  <si>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</si>
  <si>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</si>
  <si>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</si>
  <si>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</si>
  <si>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</si>
  <si>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</si>
  <si>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</si>
  <si>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</si>
  <si>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</si>
  <si>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</si>
  <si>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</si>
  <si>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</si>
  <si>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</si>
  <si>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</si>
  <si>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</si>
  <si>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</si>
  <si>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</si>
  <si>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</si>
  <si>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</si>
  <si>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</si>
  <si>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</si>
  <si>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</si>
  <si>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</si>
  <si>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</si>
  <si>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</si>
  <si>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</si>
  <si>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</si>
  <si>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</si>
  <si>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</si>
  <si>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</si>
  <si>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</si>
  <si>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</si>
  <si>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</si>
  <si>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</si>
  <si>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</si>
  <si>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</si>
  <si>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</si>
  <si>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</si>
  <si>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</si>
  <si>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</si>
  <si>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</si>
  <si>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</si>
  <si>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</si>
  <si>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</si>
  <si>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</si>
  <si>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</si>
  <si>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</si>
  <si>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</si>
  <si>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</si>
  <si>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</si>
  <si>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</si>
  <si>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</si>
  <si>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</si>
  <si>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</si>
  <si>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</si>
  <si>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</si>
  <si>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</si>
  <si>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</si>
  <si>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</si>
  <si>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</si>
  <si>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</si>
  <si>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</si>
  <si>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</si>
  <si>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</si>
  <si>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</si>
  <si>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</si>
  <si>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</si>
  <si>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</si>
  <si>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</si>
  <si>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</si>
  <si>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</si>
  <si>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</si>
  <si>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</si>
  <si>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</si>
  <si>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</si>
  <si>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</si>
  <si>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</si>
  <si>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</si>
  <si>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</si>
  <si>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</si>
  <si>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</si>
  <si>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</si>
  <si>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</si>
  <si>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</si>
  <si>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</si>
  <si>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</si>
  <si>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</si>
  <si>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</si>
  <si>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</si>
  <si>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</si>
  <si>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</si>
  <si>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</si>
  <si>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</si>
  <si>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</si>
  <si>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</si>
  <si>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</si>
  <si>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</si>
  <si>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</si>
  <si>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</si>
  <si>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</si>
  <si>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</si>
  <si>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</si>
  <si>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</si>
  <si>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</si>
  <si>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</si>
  <si>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</si>
  <si>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</si>
  <si>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</si>
  <si>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</si>
  <si>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</si>
  <si>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</si>
  <si>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</si>
  <si>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</si>
  <si>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</si>
  <si>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</si>
  <si>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</si>
  <si>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</si>
  <si>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</si>
  <si>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</si>
  <si>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</si>
  <si>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</si>
  <si>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</si>
  <si>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</si>
  <si>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</si>
  <si>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</si>
  <si>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</si>
  <si>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</si>
  <si>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</si>
  <si>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</si>
  <si>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</si>
  <si>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</si>
  <si>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</si>
  <si>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</si>
  <si>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</si>
  <si>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</si>
  <si>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</si>
  <si>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</si>
  <si>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</si>
  <si>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</si>
  <si>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</si>
  <si>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</si>
  <si>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</si>
  <si>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</si>
  <si>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</si>
  <si>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</si>
  <si>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</si>
  <si>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</si>
  <si>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</si>
  <si>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</si>
  <si>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</si>
  <si>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</si>
  <si>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</si>
  <si>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</si>
  <si>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</si>
  <si>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</si>
  <si>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</si>
  <si>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</si>
  <si>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</si>
  <si>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</si>
  <si>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</si>
  <si>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</si>
  <si>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</si>
  <si>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</si>
  <si>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</si>
  <si>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</si>
  <si>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</si>
  <si>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</si>
  <si>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</si>
  <si>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</si>
  <si>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</si>
  <si>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</si>
  <si>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</si>
  <si>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</si>
  <si>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</si>
  <si>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</si>
  <si>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</si>
  <si>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</si>
  <si>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</si>
  <si>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</si>
  <si>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</si>
  <si>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</si>
  <si>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</si>
  <si>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</si>
  <si>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</si>
  <si>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</si>
  <si>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</si>
  <si>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</si>
  <si>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</si>
  <si>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</si>
  <si>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</si>
  <si>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</si>
  <si>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</si>
  <si>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</si>
  <si>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</si>
  <si>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</si>
  <si>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</si>
  <si>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</si>
  <si>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</si>
  <si>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</si>
  <si>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</si>
  <si>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</si>
  <si>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</si>
  <si>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</si>
  <si>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</si>
  <si>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</si>
  <si>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</si>
  <si>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</si>
  <si>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</si>
  <si>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</si>
  <si>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</si>
  <si>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</si>
  <si>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</si>
  <si>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</si>
  <si>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</si>
  <si>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</si>
  <si>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</si>
  <si>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</si>
  <si>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</si>
  <si>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</si>
  <si>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</si>
  <si>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</si>
  <si>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</si>
  <si>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</si>
  <si>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</si>
  <si>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</si>
  <si>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</si>
  <si>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</si>
  <si>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</si>
  <si>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</si>
  <si>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</si>
  <si>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</si>
  <si>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</si>
  <si>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</si>
  <si>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</si>
  <si>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</si>
  <si>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</si>
  <si>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</si>
  <si>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</si>
  <si>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</si>
  <si>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</si>
  <si>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</si>
  <si>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</si>
  <si>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</si>
  <si>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</si>
  <si>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</si>
  <si>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</si>
  <si>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</si>
  <si>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</si>
  <si>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</si>
  <si>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</si>
  <si>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</si>
  <si>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</si>
  <si>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</si>
  <si>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</si>
  <si>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</si>
  <si>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</si>
  <si>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</si>
  <si>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</si>
  <si>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</si>
  <si>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</si>
  <si>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</si>
  <si>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</si>
  <si>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</si>
  <si>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</si>
  <si>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</si>
  <si>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</si>
  <si>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</si>
  <si>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</si>
  <si>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</si>
  <si>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</si>
  <si>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</si>
  <si>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</si>
  <si>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</si>
  <si>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</si>
  <si>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</si>
  <si>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</si>
  <si>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</si>
  <si>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</si>
  <si>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</si>
  <si>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</si>
  <si>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</si>
  <si>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</si>
  <si>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</si>
  <si>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</si>
  <si>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</si>
  <si>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</si>
  <si>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</si>
  <si>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</si>
  <si>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</si>
  <si>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</si>
  <si>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</si>
  <si>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</si>
  <si>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</si>
  <si>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</si>
  <si>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</si>
  <si>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</si>
  <si>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</si>
  <si>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</si>
  <si>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</si>
  <si>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</si>
  <si>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</si>
  <si>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</si>
  <si>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</si>
  <si>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</si>
  <si>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</si>
  <si>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</si>
  <si>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</si>
  <si>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</si>
  <si>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</si>
  <si>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</si>
  <si>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</si>
  <si>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</si>
  <si>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</si>
  <si>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</si>
  <si>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</si>
  <si>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</si>
  <si>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</si>
  <si>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</si>
  <si>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</si>
  <si>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</si>
  <si>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</si>
  <si>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</si>
  <si>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</si>
  <si>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</si>
  <si>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</si>
  <si>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</si>
  <si>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</si>
  <si>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</si>
  <si>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</si>
  <si>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</si>
  <si>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</si>
  <si>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</si>
  <si>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</si>
  <si>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</si>
  <si>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</si>
  <si>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</si>
  <si>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</si>
  <si>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</si>
  <si>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</si>
  <si>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</si>
  <si>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</si>
  <si>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</si>
  <si>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</si>
  <si>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</si>
  <si>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</si>
  <si>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</si>
  <si>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</si>
  <si>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</si>
  <si>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</si>
  <si>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</si>
  <si>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</si>
  <si>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</si>
  <si>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</si>
  <si>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</si>
  <si>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</si>
  <si>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</si>
  <si>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</si>
  <si>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</si>
  <si>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</si>
  <si>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</si>
  <si>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</si>
  <si>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</si>
  <si>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</si>
  <si>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</si>
  <si>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</si>
  <si>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</si>
  <si>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</si>
  <si>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</si>
  <si>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</si>
  <si>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</si>
  <si>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</si>
  <si>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</si>
  <si>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</si>
  <si>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</si>
  <si>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</si>
  <si>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</si>
  <si>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</si>
  <si>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</si>
  <si>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</si>
  <si>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</si>
  <si>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</si>
  <si>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</si>
  <si>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</si>
  <si>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</si>
  <si>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</si>
  <si>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</si>
  <si>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</si>
  <si>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</si>
  <si>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</si>
  <si>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</si>
  <si>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</si>
  <si>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</si>
  <si>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</si>
  <si>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</si>
  <si>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</si>
  <si>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</si>
  <si>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</si>
  <si>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</si>
  <si>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</si>
  <si>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</si>
  <si>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</si>
  <si>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</si>
  <si>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</si>
  <si>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</si>
  <si>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</si>
  <si>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</si>
  <si>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</si>
  <si>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</si>
  <si>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</si>
  <si>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</si>
  <si>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</si>
  <si>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</si>
  <si>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</si>
  <si>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</si>
  <si>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</si>
  <si>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</si>
  <si>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</si>
  <si>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</si>
  <si>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</si>
  <si>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</si>
  <si>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</si>
  <si>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</si>
  <si>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</si>
  <si>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</si>
  <si>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</si>
  <si>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</si>
  <si>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</si>
  <si>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</si>
  <si>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</si>
  <si>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</si>
  <si>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</si>
  <si>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</si>
  <si>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</si>
  <si>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</si>
  <si>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</si>
  <si>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</si>
  <si>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</si>
  <si>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</si>
  <si>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</si>
  <si>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</si>
  <si>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</si>
  <si>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</si>
  <si>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</si>
  <si>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</si>
  <si>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</si>
  <si>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</si>
  <si>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</si>
  <si>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</si>
  <si>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</si>
  <si>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</si>
  <si>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</si>
  <si>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</si>
  <si>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</si>
  <si>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</si>
  <si>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</si>
  <si>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</si>
  <si>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</si>
  <si>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</si>
  <si>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</si>
  <si>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</si>
  <si>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</si>
  <si>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</si>
  <si>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</si>
  <si>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</si>
  <si>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</si>
  <si>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</si>
  <si>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</si>
  <si>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</si>
  <si>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</si>
  <si>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</si>
  <si>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</si>
  <si>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</si>
  <si>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</si>
  <si>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</si>
  <si>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</si>
  <si>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</si>
  <si>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</si>
  <si>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</si>
  <si>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</si>
  <si>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</si>
  <si>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</si>
  <si>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</si>
  <si>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</si>
  <si>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</si>
  <si>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</si>
  <si>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</si>
  <si>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</si>
  <si>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</si>
  <si>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</si>
  <si>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</si>
  <si>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</si>
  <si>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</si>
  <si>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</si>
  <si>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</si>
  <si>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</si>
  <si>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</si>
  <si>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</si>
  <si>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</si>
  <si>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</si>
  <si>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</si>
  <si>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</si>
  <si>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</si>
  <si>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</si>
  <si>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</si>
  <si>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</si>
  <si>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</si>
  <si>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</si>
  <si>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</si>
  <si>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</si>
  <si>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</si>
  <si>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</si>
  <si>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</si>
  <si>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</si>
  <si>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</si>
  <si>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</si>
  <si>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</si>
  <si>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</si>
  <si>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</si>
  <si>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</si>
  <si>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</si>
  <si>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</si>
  <si>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</si>
  <si>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</si>
  <si>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</si>
  <si>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</si>
  <si>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</si>
  <si>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</si>
  <si>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</si>
  <si>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</si>
  <si>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</si>
  <si>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</si>
  <si>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</si>
  <si>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</si>
  <si>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</si>
  <si>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</si>
  <si>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</si>
  <si>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</si>
  <si>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</si>
  <si>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</si>
  <si>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</si>
  <si>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</si>
  <si>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</si>
  <si>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</si>
  <si>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</si>
  <si>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</si>
  <si>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</si>
  <si>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</si>
  <si>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</si>
  <si>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</si>
  <si>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</si>
  <si>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</si>
  <si>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</si>
  <si>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</si>
  <si>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</si>
  <si>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</si>
  <si>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</si>
  <si>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</si>
  <si>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</si>
  <si>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</si>
  <si>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</si>
  <si>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</si>
  <si>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</si>
  <si>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</si>
  <si>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</si>
  <si>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</si>
  <si>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</si>
  <si>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</si>
  <si>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</si>
  <si>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</si>
  <si>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</si>
  <si>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</si>
  <si>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</si>
  <si>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</si>
  <si>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</si>
  <si>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</si>
  <si>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</si>
  <si>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</si>
  <si>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</si>
  <si>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</si>
  <si>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</si>
  <si>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</si>
  <si>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</si>
  <si>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</si>
  <si>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</si>
  <si>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</si>
  <si>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</si>
  <si>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</si>
  <si>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</si>
  <si>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</si>
  <si>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</si>
  <si>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</si>
  <si>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</si>
  <si>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</si>
  <si>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</si>
  <si>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</si>
  <si>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</si>
  <si>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</si>
  <si>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</si>
  <si>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</si>
  <si>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</si>
  <si>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</si>
  <si>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</si>
  <si>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</si>
  <si>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</si>
  <si>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</si>
  <si>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</si>
  <si>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</si>
  <si>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</si>
  <si>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</si>
  <si>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</si>
  <si>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</si>
  <si>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</si>
  <si>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</si>
  <si>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</si>
  <si>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</si>
  <si>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</si>
  <si>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</si>
  <si>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</si>
  <si>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</si>
  <si>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</si>
  <si>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</si>
  <si>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</si>
  <si>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</si>
  <si>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</si>
  <si>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</si>
  <si>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</si>
  <si>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</si>
  <si>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</si>
  <si>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</si>
  <si>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</si>
  <si>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</si>
  <si>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</si>
  <si>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</si>
  <si>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</si>
  <si>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</si>
  <si>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</si>
  <si>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</si>
  <si>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</si>
  <si>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</si>
  <si>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</si>
  <si>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</si>
  <si>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</si>
  <si>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</si>
  <si>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</si>
  <si>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</si>
  <si>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</si>
  <si>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</si>
  <si>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</si>
  <si>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</si>
  <si>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</si>
  <si>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</si>
  <si>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</si>
  <si>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</si>
  <si>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</si>
  <si>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</si>
  <si>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</si>
  <si>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</si>
  <si>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</si>
  <si>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</si>
  <si>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</si>
  <si>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</si>
  <si>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</si>
  <si>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</si>
  <si>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</si>
  <si>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</si>
  <si>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</si>
  <si>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</si>
  <si>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</si>
  <si>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</si>
  <si>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</si>
  <si>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</si>
  <si>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</si>
  <si>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</si>
  <si>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</si>
  <si>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</si>
  <si>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</si>
  <si>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</si>
  <si>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</si>
  <si>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</si>
  <si>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</si>
  <si>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</si>
  <si>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</si>
  <si>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</si>
  <si>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</si>
  <si>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</si>
  <si>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</si>
  <si>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</si>
  <si>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</si>
  <si>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</si>
  <si>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</si>
  <si>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</si>
  <si>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</si>
  <si>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</si>
  <si>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</si>
  <si>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</si>
  <si>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</si>
  <si>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</si>
  <si>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</si>
  <si>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</si>
  <si>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</si>
  <si>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</si>
  <si>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</si>
  <si>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</si>
  <si>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</si>
  <si>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</si>
  <si>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</si>
  <si>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</si>
  <si>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</si>
  <si>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</si>
  <si>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</si>
  <si>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</si>
  <si>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</si>
  <si>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</si>
  <si>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</si>
  <si>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</si>
  <si>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</si>
  <si>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</si>
  <si>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</si>
  <si>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</si>
  <si>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</si>
  <si>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</si>
  <si>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</si>
  <si>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</si>
  <si>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</si>
  <si>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</si>
  <si>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</si>
  <si>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</si>
  <si>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</si>
  <si>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</si>
  <si>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</si>
  <si>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</si>
  <si>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</si>
  <si>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</si>
  <si>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</si>
  <si>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</si>
  <si>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</si>
  <si>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</si>
  <si>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</si>
  <si>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</si>
  <si>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</si>
  <si>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</si>
  <si>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</si>
  <si>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</si>
  <si>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</si>
  <si>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</si>
  <si>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</si>
  <si>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</si>
  <si>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</si>
  <si>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</si>
  <si>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</si>
  <si>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</si>
  <si>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</si>
  <si>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</si>
  <si>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</si>
  <si>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</si>
  <si>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</si>
  <si>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</si>
  <si>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</si>
  <si>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</si>
  <si>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</si>
  <si>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</si>
  <si>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</si>
  <si>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</si>
  <si>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</si>
  <si>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</si>
  <si>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</si>
  <si>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</si>
  <si>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</si>
  <si>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</si>
  <si>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</si>
  <si>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</si>
  <si>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</si>
  <si>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</si>
  <si>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</si>
  <si>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</si>
  <si>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</si>
  <si>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</si>
  <si>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</si>
  <si>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</si>
  <si>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</si>
  <si>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</si>
  <si>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</si>
  <si>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</si>
  <si>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</si>
  <si>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</si>
  <si>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</si>
  <si>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</si>
  <si>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</si>
  <si>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</si>
  <si>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</si>
  <si>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</si>
  <si>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</si>
  <si>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</si>
  <si>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</si>
  <si>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</si>
  <si>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</si>
  <si>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</si>
  <si>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</si>
  <si>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</si>
  <si>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</si>
  <si>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</si>
  <si>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</si>
  <si>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</si>
  <si>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</si>
  <si>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</si>
  <si>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</si>
  <si>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</si>
  <si>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</si>
  <si>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</si>
  <si>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</si>
  <si>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</si>
  <si>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</si>
  <si>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</si>
  <si>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</si>
  <si>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</si>
  <si>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</si>
  <si>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</si>
  <si>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</si>
  <si>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</si>
  <si>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</si>
  <si>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</si>
  <si>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</si>
  <si>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</si>
  <si>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</si>
  <si>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</si>
  <si>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</si>
  <si>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</si>
  <si>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</si>
  <si>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</si>
  <si>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</si>
  <si>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</si>
  <si>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</si>
  <si>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</si>
  <si>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</si>
  <si>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</si>
  <si>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</si>
  <si>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</si>
  <si>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</si>
  <si>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</si>
  <si>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</si>
  <si>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</si>
  <si>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</si>
  <si>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</si>
  <si>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</si>
  <si>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</si>
  <si>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</si>
  <si>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</si>
  <si>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</si>
  <si>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</si>
  <si>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</si>
  <si>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</si>
  <si>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</si>
  <si>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</si>
  <si>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</si>
  <si>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</si>
  <si>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</si>
  <si>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</si>
  <si>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</si>
  <si>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</si>
  <si>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</si>
  <si>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</si>
  <si>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</si>
  <si>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</si>
  <si>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</si>
  <si>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</si>
  <si>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</si>
  <si>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</si>
  <si>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</si>
  <si>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</si>
  <si>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</si>
  <si>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</si>
  <si>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</si>
  <si>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</si>
  <si>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</si>
  <si>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</si>
  <si>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</si>
  <si>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</si>
  <si>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</si>
  <si>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</si>
  <si>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</si>
  <si>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</si>
  <si>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</si>
  <si>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</si>
  <si>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</si>
  <si>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</si>
  <si>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</si>
  <si>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</si>
  <si>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</si>
  <si>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</si>
  <si>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</si>
  <si>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</si>
  <si>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</si>
  <si>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</si>
  <si>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</si>
  <si>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</si>
  <si>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</si>
  <si>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</si>
  <si>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</si>
  <si>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</si>
  <si>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</si>
  <si>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</si>
  <si>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</si>
  <si>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</si>
  <si>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</si>
  <si>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</si>
  <si>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</si>
  <si>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</si>
  <si>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</si>
  <si>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</si>
  <si>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</si>
  <si>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</si>
  <si>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</si>
  <si>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</si>
  <si>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</si>
  <si>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</si>
  <si>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</si>
  <si>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</si>
  <si>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</si>
  <si>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</si>
  <si>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</si>
  <si>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</si>
  <si>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</si>
  <si>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</si>
  <si>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</si>
  <si>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</si>
  <si>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</si>
  <si>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</si>
  <si>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</si>
  <si>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</si>
  <si>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</si>
  <si>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</si>
  <si>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</si>
  <si>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</si>
  <si>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</si>
  <si>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</si>
  <si>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</si>
  <si>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</si>
  <si>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</si>
  <si>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</si>
  <si>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</si>
  <si>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</si>
  <si>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</si>
  <si>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</si>
  <si>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</si>
  <si>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</si>
  <si>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</si>
  <si>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</si>
  <si>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</si>
  <si>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</si>
  <si>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</si>
  <si>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</si>
  <si>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</si>
  <si>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</si>
  <si>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</si>
  <si>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</si>
  <si>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</si>
  <si>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</si>
  <si>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</si>
  <si>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</si>
  <si>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</si>
  <si>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</si>
  <si>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</si>
  <si>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</si>
  <si>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</si>
  <si>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</si>
  <si>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</si>
  <si>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</si>
  <si>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</si>
  <si>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</si>
  <si>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</si>
  <si>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</si>
  <si>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</si>
  <si>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</si>
  <si>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</si>
  <si>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</si>
  <si>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</si>
  <si>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</si>
  <si>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</si>
  <si>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</si>
  <si>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</si>
  <si>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</si>
  <si>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</si>
  <si>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</si>
  <si>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</si>
  <si>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</si>
  <si>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</si>
  <si>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</si>
  <si>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</si>
  <si>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</si>
  <si>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</si>
  <si>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</si>
  <si>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</si>
  <si>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</si>
  <si>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</si>
  <si>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</si>
  <si>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</si>
  <si>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</si>
  <si>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</si>
  <si>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</si>
  <si>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</si>
  <si>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</si>
  <si>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</si>
  <si>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</si>
  <si>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</si>
  <si>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</si>
  <si>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</si>
  <si>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</si>
  <si>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</si>
  <si>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</si>
  <si>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</si>
  <si>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</si>
  <si>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</si>
  <si>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</si>
  <si>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</si>
  <si>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</si>
  <si>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</si>
  <si>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</si>
  <si>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</si>
  <si>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</si>
  <si>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</si>
  <si>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</si>
  <si>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</si>
  <si>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</si>
  <si>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</si>
  <si>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</si>
  <si>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</si>
  <si>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</si>
  <si>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</si>
  <si>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</si>
  <si>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</si>
  <si>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</si>
  <si>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</si>
  <si>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</si>
  <si>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</si>
  <si>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</si>
  <si>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</si>
  <si>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</si>
  <si>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</si>
  <si>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</si>
  <si>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</si>
  <si>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</si>
  <si>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</si>
  <si>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</si>
  <si>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</si>
  <si>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</si>
  <si>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</si>
  <si>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</si>
  <si>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</si>
  <si>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</si>
  <si>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</si>
  <si>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</si>
  <si>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</si>
  <si>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</si>
  <si>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</si>
  <si>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</si>
  <si>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</si>
  <si>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</si>
  <si>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</si>
  <si>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</si>
  <si>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</si>
  <si>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</si>
  <si>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</si>
  <si>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</si>
  <si>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</si>
  <si>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</si>
  <si>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</si>
  <si>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</si>
  <si>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</si>
  <si>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</si>
  <si>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</si>
  <si>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</si>
  <si>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</si>
  <si>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</si>
  <si>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</si>
  <si>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</si>
  <si>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</si>
  <si>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</si>
  <si>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</si>
  <si>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</si>
  <si>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</si>
  <si>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</si>
  <si>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</si>
  <si>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</si>
  <si>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</si>
  <si>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</si>
  <si>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</si>
  <si>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</si>
  <si>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</si>
  <si>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</si>
  <si>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</si>
  <si>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</si>
  <si>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</si>
  <si>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</si>
  <si>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</si>
  <si>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</si>
  <si>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</si>
  <si>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</si>
  <si>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</si>
  <si>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</si>
  <si>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</si>
  <si>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</si>
  <si>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</si>
  <si>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</si>
  <si>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</si>
  <si>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</si>
  <si>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</si>
  <si>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</si>
  <si>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</si>
  <si>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</si>
  <si>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</si>
  <si>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</si>
  <si>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</si>
  <si>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</si>
  <si>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</si>
  <si>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</si>
  <si>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</si>
  <si>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</si>
  <si>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</si>
  <si>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</si>
  <si>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</si>
  <si>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</si>
  <si>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</si>
  <si>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</si>
  <si>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</si>
  <si>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</si>
  <si>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</si>
  <si>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</si>
  <si>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</si>
  <si>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</si>
  <si>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</si>
  <si>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</si>
  <si>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</si>
  <si>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</si>
  <si>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</si>
  <si>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</si>
  <si>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</si>
  <si>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</si>
  <si>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</si>
  <si>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</si>
  <si>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</si>
  <si>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</si>
  <si>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</si>
  <si>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</si>
  <si>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</si>
  <si>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</si>
  <si>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</si>
  <si>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</si>
  <si>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</si>
  <si>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</si>
  <si>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</si>
  <si>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</si>
  <si>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</si>
  <si>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</si>
  <si>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</si>
  <si>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</si>
  <si>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</si>
  <si>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</si>
  <si>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</si>
  <si>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</si>
  <si>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</si>
  <si>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</si>
  <si>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</si>
  <si>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</si>
  <si>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</si>
  <si>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</si>
  <si>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</si>
  <si>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</si>
  <si>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</si>
  <si>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</si>
  <si>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</si>
  <si>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</si>
  <si>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</si>
  <si>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</si>
  <si>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</si>
  <si>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</si>
  <si>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</si>
  <si>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</si>
  <si>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</si>
  <si>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</si>
  <si>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</si>
  <si>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</si>
  <si>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</si>
  <si>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</si>
  <si>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</si>
  <si>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</si>
  <si>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</si>
  <si>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</si>
  <si>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</si>
  <si>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</si>
  <si>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</si>
  <si>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</si>
  <si>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</si>
  <si>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</si>
  <si>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</si>
  <si>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</si>
  <si>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</si>
  <si>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</si>
  <si>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</si>
  <si>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</si>
  <si>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</si>
  <si>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</si>
  <si>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</si>
  <si>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</si>
  <si>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</si>
  <si>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</si>
  <si>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</si>
  <si>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</si>
  <si>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</si>
  <si>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</si>
  <si>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</si>
  <si>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</si>
  <si>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</si>
  <si>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</si>
  <si>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</si>
  <si>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</si>
  <si>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</si>
  <si>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</si>
  <si>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</si>
  <si>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</si>
  <si>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</si>
  <si>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</si>
  <si>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</si>
  <si>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</si>
  <si>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</si>
  <si>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</si>
  <si>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</si>
  <si>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</si>
  <si>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</si>
  <si>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</si>
  <si>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</si>
  <si>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</si>
  <si>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</si>
  <si>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</si>
  <si>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</si>
  <si>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</si>
  <si>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</si>
  <si>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</si>
  <si>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</si>
  <si>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</si>
  <si>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</si>
  <si>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</si>
  <si>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</si>
  <si>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</si>
  <si>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</si>
  <si>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</si>
  <si>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</si>
  <si>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</si>
  <si>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</si>
  <si>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</si>
  <si>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</si>
  <si>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</si>
  <si>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</si>
  <si>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</si>
  <si>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</si>
  <si>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</si>
  <si>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</si>
  <si>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</si>
  <si>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</si>
  <si>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</si>
  <si>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</si>
  <si>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</si>
  <si>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</si>
  <si>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</si>
  <si>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</si>
  <si>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</si>
  <si>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</si>
  <si>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</si>
  <si>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</si>
  <si>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</si>
  <si>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</si>
  <si>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</si>
  <si>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</si>
  <si>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</si>
  <si>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</si>
  <si>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</si>
  <si>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</si>
  <si>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</si>
  <si>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</si>
  <si>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</si>
  <si>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</si>
  <si>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</si>
  <si>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</si>
  <si>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</si>
  <si>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</si>
  <si>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</si>
  <si>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</si>
  <si>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</si>
  <si>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</si>
  <si>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</si>
  <si>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</si>
  <si>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</si>
  <si>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</si>
  <si>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</si>
  <si>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</si>
  <si>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</si>
  <si>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</si>
  <si>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</si>
  <si>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</si>
  <si>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</si>
  <si>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</si>
  <si>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</si>
  <si>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</si>
  <si>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</si>
  <si>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</si>
  <si>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</si>
  <si>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</si>
  <si>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</si>
  <si>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</si>
  <si>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</si>
  <si>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</si>
  <si>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</si>
  <si>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</si>
  <si>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</si>
  <si>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</si>
  <si>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</si>
  <si>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</si>
  <si>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</si>
  <si>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</si>
  <si>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</si>
  <si>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</si>
  <si>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</si>
  <si>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</si>
  <si>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</si>
  <si>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</si>
  <si>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</si>
  <si>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</si>
  <si>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</si>
  <si>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</si>
  <si>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</si>
  <si>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</si>
  <si>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</si>
  <si>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</si>
  <si>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</si>
  <si>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</si>
  <si>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</si>
  <si>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</si>
  <si>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</si>
  <si>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</si>
  <si>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</si>
  <si>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</si>
  <si>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</si>
  <si>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</si>
  <si>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</si>
  <si>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</si>
  <si>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</si>
  <si>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</si>
  <si>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</si>
  <si>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</si>
  <si>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</si>
  <si>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</si>
  <si>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</si>
  <si>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</si>
  <si>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</si>
  <si>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</si>
  <si>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</si>
  <si>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</si>
  <si>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</si>
  <si>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</si>
  <si>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</si>
  <si>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</si>
  <si>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</si>
  <si>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</si>
  <si>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</si>
  <si>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</si>
  <si>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</si>
  <si>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</si>
  <si>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</si>
  <si>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</si>
  <si>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</si>
  <si>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</si>
  <si>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</si>
  <si>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</si>
  <si>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</si>
  <si>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</si>
  <si>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</si>
  <si>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</si>
  <si>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</si>
  <si>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</si>
  <si>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</si>
  <si>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</si>
  <si>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</si>
  <si>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</si>
  <si>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</si>
  <si>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</si>
  <si>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</si>
  <si>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</si>
  <si>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</si>
  <si>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</si>
  <si>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</si>
  <si>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</si>
  <si>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</si>
  <si>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</si>
  <si>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</si>
  <si>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</si>
  <si>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</si>
  <si>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</si>
  <si>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</si>
  <si>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</si>
  <si>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</si>
  <si>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</si>
  <si>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</si>
  <si>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</si>
  <si>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</si>
  <si>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</si>
  <si>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</si>
  <si>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</si>
  <si>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</si>
  <si>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</si>
  <si>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</si>
  <si>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</si>
  <si>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</si>
  <si>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</si>
  <si>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</si>
  <si>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</si>
  <si>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</si>
  <si>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</si>
  <si>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</si>
  <si>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</si>
  <si>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</si>
  <si>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</si>
  <si>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</si>
  <si>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</si>
  <si>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</si>
  <si>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</si>
  <si>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</si>
  <si>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</si>
  <si>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</si>
  <si>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</si>
  <si>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</si>
  <si>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</si>
  <si>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</si>
  <si>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</si>
  <si>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</si>
  <si>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</si>
  <si>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</si>
  <si>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</si>
  <si>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</si>
  <si>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</si>
  <si>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</si>
  <si>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</si>
  <si>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</si>
  <si>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</si>
  <si>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</si>
  <si>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</si>
  <si>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</si>
  <si>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</si>
  <si>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</si>
  <si>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</si>
  <si>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</si>
  <si>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</si>
  <si>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</si>
  <si>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</si>
  <si>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</si>
  <si>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</si>
  <si>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</si>
  <si>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</si>
  <si>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</si>
  <si>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</si>
  <si>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</si>
  <si>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</si>
  <si>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</si>
  <si>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</si>
  <si>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</si>
  <si>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</si>
  <si>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</si>
  <si>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</si>
  <si>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</si>
  <si>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</si>
  <si>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</si>
  <si>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</si>
  <si>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</si>
  <si>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</si>
  <si>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</si>
  <si>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</si>
  <si>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</si>
  <si>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</si>
  <si>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</si>
  <si>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</si>
  <si>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</si>
  <si>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</si>
  <si>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</si>
  <si>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</si>
  <si>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</si>
  <si>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</si>
  <si>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</si>
  <si>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</si>
  <si>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</si>
  <si>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</si>
  <si>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</si>
  <si>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</si>
  <si>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</si>
  <si>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</si>
  <si>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</si>
  <si>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</si>
  <si>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</si>
  <si>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</si>
  <si>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</si>
  <si>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</si>
  <si>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</si>
  <si>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</si>
  <si>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</si>
  <si>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</si>
  <si>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</si>
  <si>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</si>
  <si>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</si>
  <si>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</si>
  <si>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</si>
  <si>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</si>
  <si>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</si>
  <si>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</si>
  <si>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</si>
  <si>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</si>
  <si>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</si>
  <si>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</si>
  <si>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</si>
  <si>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</si>
  <si>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</si>
  <si>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</si>
  <si>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</si>
  <si>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</si>
  <si>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</si>
  <si>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</si>
  <si>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</si>
  <si>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</si>
  <si>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</si>
  <si>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</si>
  <si>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</si>
  <si>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</si>
  <si>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</si>
  <si>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</si>
  <si>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</si>
  <si>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</si>
  <si>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</si>
  <si>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</si>
  <si>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</si>
  <si>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</si>
  <si>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</si>
  <si>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</si>
  <si>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</si>
  <si>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</si>
  <si>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</si>
  <si>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</si>
  <si>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</si>
  <si>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</si>
  <si>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</si>
  <si>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</si>
  <si>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</si>
  <si>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</si>
  <si>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</si>
  <si>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</si>
  <si>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</si>
  <si>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</si>
  <si>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</si>
  <si>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</si>
  <si>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</si>
  <si>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</si>
  <si>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</si>
  <si>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</si>
  <si>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</si>
  <si>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</si>
  <si>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</si>
  <si>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</si>
  <si>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</si>
  <si>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</si>
  <si>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</si>
  <si>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</si>
  <si>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</si>
  <si>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</si>
  <si>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</si>
  <si>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</si>
  <si>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</si>
  <si>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</si>
  <si>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</si>
  <si>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</si>
  <si>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</si>
  <si>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</si>
  <si>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</si>
  <si>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</si>
  <si>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</si>
  <si>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</si>
  <si>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</si>
  <si>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</si>
  <si>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</si>
  <si>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</si>
  <si>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</si>
  <si>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</si>
  <si>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</si>
  <si>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</si>
  <si>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</si>
  <si>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</si>
  <si>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</si>
  <si>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</si>
  <si>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</si>
  <si>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</si>
  <si>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</si>
  <si>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</si>
  <si>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</si>
  <si>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</si>
  <si>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</si>
  <si>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</si>
  <si>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</si>
  <si>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</si>
  <si>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</si>
  <si>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</si>
  <si>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</si>
  <si>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</si>
  <si>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</si>
  <si>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</si>
  <si>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</si>
  <si>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</si>
  <si>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</si>
  <si>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</si>
  <si>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</si>
  <si>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</si>
  <si>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</si>
  <si>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</si>
  <si>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</si>
  <si>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</si>
  <si>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</si>
  <si>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</si>
  <si>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</si>
  <si>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</si>
  <si>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</si>
  <si>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</si>
  <si>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</si>
  <si>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</si>
  <si>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</si>
  <si>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</si>
  <si>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</si>
  <si>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</si>
  <si>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</si>
  <si>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</si>
  <si>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</si>
  <si>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</si>
  <si>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</si>
  <si>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</si>
  <si>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</si>
  <si>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</si>
  <si>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</si>
  <si>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</si>
  <si>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</si>
  <si>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</si>
  <si>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</si>
  <si>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</si>
  <si>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</si>
  <si>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</si>
  <si>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</si>
  <si>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</si>
  <si>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</si>
  <si>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</si>
  <si>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</si>
  <si>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</si>
  <si>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</si>
  <si>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</si>
  <si>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</si>
  <si>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</si>
  <si>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</si>
  <si>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</si>
  <si>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</si>
  <si>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</si>
  <si>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</si>
  <si>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</si>
  <si>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</si>
  <si>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</si>
  <si>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</si>
  <si>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</si>
  <si>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</si>
  <si>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</si>
  <si>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</si>
  <si>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</si>
  <si>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</si>
  <si>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</si>
  <si>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</si>
  <si>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</si>
  <si>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</si>
  <si>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</si>
  <si>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</si>
  <si>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</si>
  <si>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</si>
  <si>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</si>
  <si>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</si>
  <si>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</si>
  <si>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</si>
  <si>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</si>
  <si>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</si>
  <si>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</si>
  <si>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</si>
  <si>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</si>
  <si>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</si>
  <si>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</si>
  <si>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</si>
  <si>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</si>
  <si>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</si>
  <si>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</si>
  <si>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</si>
  <si>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</si>
  <si>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</si>
  <si>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</si>
  <si>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</si>
  <si>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</si>
  <si>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</si>
  <si>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</si>
  <si>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</si>
  <si>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</si>
  <si>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</si>
  <si>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</si>
  <si>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</si>
  <si>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</si>
  <si>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</si>
  <si>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</si>
  <si>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</si>
  <si>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</si>
  <si>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</si>
  <si>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</si>
  <si>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</si>
  <si>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</si>
  <si>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</si>
  <si>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</si>
  <si>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</si>
  <si>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</si>
  <si>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</si>
  <si>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</si>
  <si>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</si>
  <si>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</si>
  <si>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</si>
  <si>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</si>
  <si>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</si>
  <si>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</si>
  <si>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</si>
  <si>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</si>
  <si>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</si>
  <si>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</si>
  <si>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</si>
  <si>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</si>
  <si>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</si>
  <si>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</si>
  <si>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</si>
  <si>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</si>
  <si>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</si>
  <si>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</si>
  <si>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</si>
  <si>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</si>
  <si>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</si>
  <si>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</si>
  <si>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</si>
  <si>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</si>
  <si>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</si>
  <si>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</si>
  <si>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</si>
  <si>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</si>
  <si>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</si>
  <si>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</si>
  <si>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</si>
  <si>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</si>
  <si>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</si>
  <si>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</si>
  <si>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</si>
  <si>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</si>
  <si>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</si>
  <si>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</si>
  <si>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</si>
  <si>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</si>
  <si>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</si>
  <si>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</si>
  <si>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</si>
  <si>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</si>
  <si>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</si>
  <si>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</si>
  <si>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</si>
  <si>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</si>
  <si>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</si>
  <si>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</si>
  <si>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</si>
  <si>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</si>
  <si>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</si>
  <si>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</si>
  <si>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</si>
  <si>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</si>
  <si>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</si>
  <si>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</si>
  <si>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</si>
  <si>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</si>
  <si>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</si>
  <si>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</si>
  <si>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</si>
  <si>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</si>
  <si>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</si>
  <si>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</si>
  <si>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</si>
  <si>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</si>
  <si>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</si>
  <si>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</si>
  <si>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</si>
  <si>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</si>
  <si>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</si>
  <si>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</si>
  <si>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</si>
  <si>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</si>
  <si>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</si>
  <si>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</si>
  <si>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</si>
  <si>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</si>
  <si>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</si>
  <si>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</si>
  <si>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</si>
  <si>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</si>
  <si>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</si>
  <si>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</si>
  <si>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</si>
  <si>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</si>
  <si>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</si>
  <si>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</si>
  <si>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</si>
  <si>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</si>
  <si>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</si>
  <si>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</si>
  <si>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</si>
  <si>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</si>
  <si>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</si>
  <si>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</si>
  <si>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</si>
  <si>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</si>
  <si>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</si>
  <si>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</si>
  <si>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</si>
  <si>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</si>
  <si>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</si>
  <si>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</si>
  <si>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</si>
  <si>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</si>
  <si>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</si>
  <si>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</si>
  <si>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</si>
  <si>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</si>
  <si>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</si>
  <si>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</si>
  <si>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</si>
  <si>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</si>
  <si>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</si>
  <si>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</si>
  <si>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</si>
  <si>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</si>
  <si>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</si>
  <si>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</si>
  <si>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</si>
  <si>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</si>
  <si>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</si>
  <si>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</si>
  <si>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</si>
  <si>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</si>
  <si>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</si>
  <si>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</si>
  <si>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</si>
  <si>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</si>
  <si>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</si>
  <si>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</si>
  <si>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</si>
  <si>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</si>
  <si>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</si>
  <si>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</si>
  <si>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</si>
  <si>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</si>
  <si>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</si>
  <si>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</si>
  <si>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</si>
  <si>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</si>
  <si>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</si>
  <si>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</si>
  <si>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</si>
  <si>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</si>
  <si>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</si>
  <si>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</si>
  <si>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</si>
  <si>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</si>
  <si>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</si>
  <si>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</si>
  <si>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</si>
  <si>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</si>
  <si>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</si>
  <si>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</si>
  <si>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</si>
  <si>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</si>
  <si>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</si>
  <si>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</si>
  <si>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</si>
  <si>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</si>
  <si>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</si>
  <si>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</si>
  <si>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</si>
  <si>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</si>
  <si>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</si>
  <si>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</si>
  <si>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</si>
  <si>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</si>
  <si>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</si>
  <si>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</si>
  <si>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</si>
  <si>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</si>
  <si>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</si>
  <si>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</si>
  <si>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</si>
  <si>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</si>
  <si>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</si>
  <si>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</si>
  <si>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</si>
  <si>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</si>
  <si>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</si>
  <si>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</si>
  <si>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</si>
  <si>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</si>
  <si>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</si>
  <si>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</si>
  <si>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</si>
  <si>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</si>
  <si>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</si>
  <si>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</si>
  <si>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</si>
  <si>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</si>
  <si>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</si>
  <si>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</si>
  <si>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</si>
  <si>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</si>
  <si>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</si>
  <si>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</si>
  <si>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</si>
  <si>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</si>
  <si>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</si>
  <si>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</si>
  <si>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</si>
  <si>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</si>
  <si>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</si>
  <si>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</si>
  <si>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</si>
  <si>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</si>
  <si>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</si>
  <si>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</si>
  <si>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</si>
  <si>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</si>
  <si>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</si>
  <si>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</si>
  <si>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</si>
  <si>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</si>
  <si>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</si>
  <si>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</si>
  <si>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</si>
  <si>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</si>
  <si>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</si>
  <si>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</si>
  <si>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</si>
  <si>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</si>
  <si>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</si>
  <si>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</si>
  <si>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</si>
  <si>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</si>
  <si>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</si>
  <si>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</si>
  <si>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</si>
  <si>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</si>
  <si>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</si>
  <si>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</si>
  <si>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</si>
  <si>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</si>
  <si>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</si>
  <si>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</si>
  <si>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</si>
  <si>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</si>
  <si>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</si>
  <si>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</si>
  <si>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</si>
  <si>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</si>
  <si>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</si>
  <si>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</si>
  <si>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</si>
  <si>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</si>
  <si>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</si>
  <si>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</si>
  <si>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</si>
  <si>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</si>
  <si>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</si>
  <si>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</si>
  <si>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</si>
  <si>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</si>
  <si>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</si>
  <si>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</si>
  <si>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</si>
  <si>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</si>
  <si>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</si>
  <si>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</si>
  <si>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</si>
  <si>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</si>
  <si>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</si>
  <si>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</si>
  <si>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</si>
  <si>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</si>
  <si>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</si>
  <si>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</si>
  <si>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</si>
  <si>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</si>
  <si>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</si>
  <si>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</si>
  <si>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</si>
  <si>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</si>
  <si>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</si>
  <si>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</si>
  <si>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</si>
  <si>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</si>
  <si>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</si>
  <si>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</si>
  <si>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</si>
  <si>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</si>
  <si>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</si>
  <si>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</si>
  <si>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</si>
  <si>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</si>
  <si>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</si>
  <si>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</si>
  <si>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</si>
  <si>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</si>
  <si>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</si>
  <si>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</si>
  <si>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</si>
  <si>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</si>
  <si>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</si>
  <si>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</si>
  <si>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</si>
  <si>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</si>
  <si>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</si>
  <si>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</si>
  <si>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</si>
  <si>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</si>
  <si>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</si>
  <si>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</si>
  <si>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</si>
  <si>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</si>
  <si>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</si>
  <si>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</si>
  <si>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</si>
  <si>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</si>
  <si>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</si>
  <si>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</si>
  <si>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</si>
  <si>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</si>
  <si>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</si>
  <si>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</si>
  <si>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</si>
  <si>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</si>
  <si>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</si>
  <si>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</si>
  <si>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</si>
  <si>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</si>
  <si>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</si>
  <si>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</si>
  <si>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</si>
  <si>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</si>
  <si>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</si>
  <si>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</si>
  <si>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</si>
  <si>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</si>
  <si>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</si>
  <si>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</si>
  <si>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</si>
  <si>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</si>
  <si>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</si>
  <si>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</si>
  <si>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</si>
  <si>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</si>
  <si>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</si>
  <si>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</si>
  <si>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</si>
  <si>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</si>
  <si>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</si>
  <si>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</si>
  <si>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</si>
  <si>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</si>
  <si>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</si>
  <si>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</si>
  <si>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</si>
  <si>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</si>
  <si>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</si>
  <si>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</si>
  <si>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</si>
  <si>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</si>
  <si>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</si>
  <si>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</si>
  <si>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</si>
  <si>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</si>
  <si>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</si>
  <si>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</si>
  <si>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</si>
  <si>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</si>
  <si>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</si>
  <si>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</si>
  <si>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</si>
  <si>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</si>
  <si>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</si>
  <si>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</si>
  <si>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</si>
  <si>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</si>
  <si>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</si>
  <si>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</si>
  <si>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</si>
  <si>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</si>
  <si>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</si>
  <si>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</si>
  <si>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</si>
  <si>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</si>
  <si>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</si>
  <si>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</si>
  <si>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</si>
  <si>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</si>
  <si>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</si>
  <si>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</si>
  <si>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</si>
  <si>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</si>
  <si>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</si>
  <si>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</si>
  <si>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</si>
  <si>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</si>
  <si>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</si>
  <si>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</si>
  <si>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</si>
  <si>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</si>
  <si>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</si>
  <si>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</si>
  <si>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</si>
  <si>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</si>
  <si>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</si>
  <si>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</si>
  <si>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</si>
  <si>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</si>
  <si>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</si>
  <si>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</si>
  <si>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</si>
  <si>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</si>
  <si>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</si>
  <si>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</si>
  <si>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</si>
  <si>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</si>
  <si>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</si>
  <si>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</si>
  <si>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</si>
  <si>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</si>
  <si>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</si>
  <si>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</si>
  <si>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</si>
  <si>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</si>
  <si>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</si>
  <si>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</si>
  <si>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</si>
  <si>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</si>
  <si>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</si>
  <si>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</si>
  <si>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</si>
  <si>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</si>
  <si>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</si>
  <si>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</si>
  <si>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</si>
  <si>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</si>
  <si>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</si>
  <si>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</si>
  <si>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</si>
  <si>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</si>
  <si>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</si>
  <si>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</si>
  <si>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</si>
  <si>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</si>
  <si>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</si>
  <si>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</si>
  <si>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</si>
  <si>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</si>
  <si>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</si>
  <si>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</si>
  <si>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</si>
  <si>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</si>
  <si>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</si>
  <si>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</si>
  <si>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</si>
  <si>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</si>
  <si>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</si>
  <si>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</si>
  <si>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</si>
  <si>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</si>
  <si>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</si>
  <si>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</si>
  <si>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</si>
  <si>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</si>
  <si>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</si>
  <si>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</si>
  <si>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</si>
  <si>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</si>
  <si>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</si>
  <si>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</si>
  <si>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</si>
  <si>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</si>
  <si>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</si>
  <si>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</si>
  <si>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</si>
  <si>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</si>
  <si>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</si>
  <si>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</si>
  <si>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</si>
  <si>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</si>
  <si>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</si>
  <si>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</si>
  <si>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</si>
  <si>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</si>
  <si>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</si>
  <si>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</si>
  <si>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</si>
  <si>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</si>
  <si>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</si>
  <si>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</si>
  <si>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</si>
  <si>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</si>
  <si>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</si>
  <si>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</si>
  <si>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</si>
  <si>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</si>
  <si>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</si>
  <si>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</si>
  <si>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</si>
  <si>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</si>
  <si>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</si>
  <si>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</si>
  <si>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</si>
  <si>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</si>
  <si>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</si>
  <si>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</si>
  <si>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</si>
  <si>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</si>
  <si>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</si>
  <si>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</si>
  <si>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</si>
  <si>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</si>
  <si>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</si>
  <si>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</si>
  <si>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</si>
  <si>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</si>
  <si>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</si>
  <si>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</si>
  <si>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</si>
  <si>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</si>
  <si>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</si>
  <si>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</si>
  <si>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</si>
  <si>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</si>
  <si>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</si>
  <si>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</si>
  <si>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</si>
  <si>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</si>
  <si>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</si>
  <si>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</si>
  <si>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</si>
  <si>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</si>
  <si>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</si>
  <si>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</si>
  <si>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</si>
  <si>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</si>
  <si>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</si>
  <si>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</si>
  <si>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</si>
  <si>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</si>
  <si>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</si>
  <si>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</si>
  <si>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</si>
  <si>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</si>
  <si>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</si>
  <si>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</si>
  <si>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</si>
  <si>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</si>
  <si>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</si>
  <si>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</si>
  <si>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</si>
  <si>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</si>
  <si>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</si>
  <si>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</si>
  <si>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</si>
  <si>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</si>
  <si>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</si>
  <si>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</si>
  <si>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</si>
  <si>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</si>
  <si>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</si>
  <si>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</si>
  <si>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</si>
  <si>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</si>
  <si>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</si>
  <si>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</si>
  <si>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</si>
  <si>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</si>
  <si>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</si>
  <si>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</si>
  <si>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</si>
  <si>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</si>
  <si>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</si>
  <si>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</si>
  <si>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</si>
  <si>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</si>
  <si>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</si>
  <si>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</si>
  <si>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</si>
  <si>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</si>
  <si>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</si>
  <si>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</si>
  <si>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</si>
  <si>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</si>
  <si>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</si>
  <si>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</si>
  <si>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</si>
  <si>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</si>
  <si>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</si>
  <si>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</si>
  <si>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</si>
  <si>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</si>
  <si>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</si>
  <si>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</si>
  <si>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</si>
  <si>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</si>
  <si>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</si>
  <si>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</si>
  <si>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</si>
  <si>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</si>
  <si>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</si>
  <si>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</si>
  <si>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</si>
  <si>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</si>
  <si>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</si>
  <si>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</si>
  <si>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</si>
  <si>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</si>
  <si>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</si>
  <si>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</si>
  <si>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</si>
  <si>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</si>
  <si>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</si>
  <si>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</si>
  <si>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</si>
  <si>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</si>
  <si>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</si>
  <si>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</si>
  <si>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</si>
  <si>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</si>
  <si>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</si>
  <si>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</si>
  <si>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</si>
  <si>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</si>
  <si>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</si>
  <si>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</si>
  <si>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</si>
  <si>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</si>
  <si>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</si>
  <si>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</si>
  <si>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</si>
  <si>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</si>
  <si>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</si>
  <si>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</si>
  <si>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</si>
  <si>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</si>
  <si>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</si>
  <si>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</si>
  <si>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</si>
  <si>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</si>
  <si>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</si>
  <si>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</si>
  <si>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</si>
  <si>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</si>
  <si>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</si>
  <si>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</si>
  <si>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</si>
  <si>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</si>
  <si>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</si>
  <si>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</si>
  <si>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</si>
  <si>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</si>
  <si>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</si>
  <si>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</si>
  <si>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</si>
  <si>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</si>
  <si>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</si>
  <si>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</si>
  <si>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</si>
  <si>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</si>
  <si>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</si>
  <si>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</si>
  <si>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</si>
  <si>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</si>
  <si>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</si>
  <si>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</si>
  <si>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</si>
  <si>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</si>
  <si>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</si>
  <si>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</si>
  <si>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</si>
  <si>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</si>
  <si>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</si>
  <si>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</si>
  <si>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</si>
  <si>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</si>
  <si>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</si>
  <si>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</si>
  <si>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</si>
  <si>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</si>
  <si>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</si>
  <si>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</si>
  <si>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</si>
  <si>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</si>
  <si>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</si>
  <si>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</si>
  <si>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</si>
  <si>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</si>
  <si>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</si>
  <si>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</si>
  <si>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</si>
  <si>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</si>
  <si>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</si>
  <si>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</si>
  <si>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</si>
  <si>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</si>
  <si>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</si>
  <si>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</si>
  <si>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</si>
  <si>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</si>
  <si>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</si>
  <si>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</si>
  <si>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</si>
  <si>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</si>
  <si>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</si>
  <si>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</si>
  <si>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</si>
  <si>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</si>
  <si>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</si>
  <si>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</si>
  <si>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</si>
  <si>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</si>
  <si>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</si>
  <si>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</si>
  <si>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</si>
  <si>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</si>
  <si>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</si>
  <si>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</si>
  <si>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</si>
  <si>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</si>
  <si>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</si>
  <si>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</si>
  <si>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</si>
  <si>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</si>
  <si>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</si>
  <si>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</si>
  <si>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</si>
  <si>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</si>
  <si>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</si>
  <si>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</si>
  <si>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</si>
  <si>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</si>
  <si>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</si>
  <si>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</si>
  <si>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</si>
  <si>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</si>
  <si>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</si>
  <si>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</si>
  <si>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</si>
  <si>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</si>
  <si>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</si>
  <si>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</si>
  <si>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</si>
  <si>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</si>
  <si>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</si>
  <si>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</si>
  <si>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</si>
  <si>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</si>
  <si>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</si>
  <si>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</si>
  <si>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</si>
  <si>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</si>
  <si>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</si>
  <si>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</si>
  <si>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</si>
  <si>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</si>
  <si>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</si>
  <si>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</si>
  <si>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</si>
  <si>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</si>
  <si>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</si>
  <si>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</si>
  <si>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</si>
  <si>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</si>
  <si>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</si>
  <si>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</si>
  <si>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</si>
  <si>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</si>
  <si>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</si>
  <si>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</si>
  <si>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</si>
  <si>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</si>
  <si>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</si>
  <si>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</si>
  <si>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</si>
  <si>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</si>
  <si>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</si>
  <si>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</si>
  <si>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</si>
  <si>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</si>
  <si>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</si>
  <si>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</si>
  <si>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</si>
  <si>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</si>
  <si>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</si>
  <si>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</si>
  <si>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</si>
  <si>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</si>
  <si>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</si>
  <si>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</si>
  <si>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</si>
  <si>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</si>
  <si>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</si>
  <si>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</si>
  <si>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</si>
  <si>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</si>
  <si>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</si>
  <si>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</si>
  <si>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</si>
  <si>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</si>
  <si>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</si>
  <si>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</si>
  <si>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</si>
  <si>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</si>
  <si>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</si>
  <si>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</si>
  <si>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</si>
  <si>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</si>
  <si>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</si>
  <si>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</si>
  <si>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</si>
  <si>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</si>
  <si>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</si>
  <si>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</si>
  <si>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</si>
  <si>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</si>
  <si>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</si>
  <si>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</si>
  <si>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</si>
  <si>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</si>
  <si>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</si>
  <si>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</si>
  <si>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</si>
  <si>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</si>
  <si>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</si>
  <si>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</si>
  <si>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</si>
  <si>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</si>
  <si>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</si>
  <si>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</si>
  <si>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</si>
  <si>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</si>
  <si>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</si>
  <si>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</si>
  <si>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</si>
  <si>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</si>
  <si>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</si>
  <si>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</si>
  <si>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</si>
  <si>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</si>
  <si>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</si>
  <si>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</si>
  <si>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</si>
  <si>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</si>
  <si>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</si>
  <si>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</si>
  <si>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</si>
  <si>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</si>
  <si>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</si>
  <si>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</si>
  <si>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</si>
  <si>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</si>
  <si>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</si>
  <si>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</si>
  <si>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</si>
  <si>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</si>
  <si>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</si>
  <si>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</si>
  <si>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</si>
  <si>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</si>
  <si>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</si>
  <si>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</si>
  <si>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</si>
  <si>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</si>
  <si>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</si>
  <si>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</si>
  <si>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</si>
  <si>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</si>
  <si>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</si>
  <si>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</si>
  <si>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</si>
  <si>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</si>
  <si>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</si>
  <si>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</si>
  <si>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</si>
  <si>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</si>
  <si>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</si>
  <si>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</si>
  <si>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</si>
  <si>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</si>
  <si>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</si>
  <si>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</si>
  <si>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</si>
  <si>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</si>
  <si>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</si>
  <si>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</si>
  <si>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</si>
  <si>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</si>
  <si>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</si>
  <si>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</si>
  <si>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</si>
  <si>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</si>
  <si>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</si>
  <si>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</si>
  <si>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</si>
  <si>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</si>
  <si>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</si>
  <si>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</si>
  <si>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</si>
  <si>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</si>
  <si>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</si>
  <si>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</si>
  <si>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</si>
  <si>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</si>
  <si>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</si>
  <si>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</si>
  <si>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</si>
  <si>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</si>
  <si>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</si>
  <si>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</si>
  <si>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</si>
  <si>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</si>
  <si>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</si>
  <si>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</si>
  <si>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</si>
  <si>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</si>
  <si>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</si>
  <si>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</si>
  <si>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</si>
  <si>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</si>
  <si>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</si>
  <si>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</si>
  <si>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</si>
  <si>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</si>
  <si>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</si>
  <si>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</si>
  <si>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</si>
  <si>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</si>
  <si>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</si>
  <si>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</si>
  <si>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</si>
  <si>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</si>
  <si>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</si>
  <si>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</si>
  <si>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</si>
  <si>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</si>
  <si>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</si>
  <si>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</si>
  <si>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</si>
  <si>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</si>
  <si>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</si>
  <si>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</si>
  <si>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</si>
  <si>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</si>
  <si>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</si>
  <si>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</si>
  <si>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</si>
  <si>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</si>
  <si>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</si>
  <si>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</si>
  <si>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</si>
  <si>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</si>
  <si>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</si>
  <si>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</si>
  <si>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</si>
  <si>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</si>
  <si>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</si>
  <si>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</si>
  <si>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</si>
  <si>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</si>
  <si>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</si>
  <si>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</si>
  <si>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</si>
  <si>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</si>
  <si>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</si>
  <si>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</si>
  <si>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</si>
  <si>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</si>
  <si>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</si>
  <si>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</si>
  <si>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</si>
  <si>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</si>
  <si>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</si>
  <si>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</si>
  <si>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</si>
  <si>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</si>
  <si>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</si>
  <si>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</si>
  <si>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</si>
  <si>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</si>
  <si>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</si>
  <si>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</si>
  <si>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</si>
  <si>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</si>
  <si>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</si>
  <si>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</si>
  <si>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</si>
  <si>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</si>
  <si>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</si>
  <si>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</si>
  <si>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</si>
  <si>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</si>
  <si>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</si>
  <si>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</si>
  <si>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</si>
  <si>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</si>
  <si>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</si>
  <si>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</si>
  <si>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</si>
  <si>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</si>
  <si>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</si>
  <si>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</si>
  <si>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</si>
  <si>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</si>
  <si>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</si>
  <si>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</si>
  <si>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</si>
  <si>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</si>
  <si>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</si>
  <si>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</si>
  <si>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</si>
  <si>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</si>
  <si>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</si>
  <si>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</si>
  <si>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</si>
  <si>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</si>
  <si>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</si>
  <si>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</si>
  <si>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</si>
  <si>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</si>
  <si>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</si>
  <si>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</si>
  <si>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</si>
  <si>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</si>
  <si>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</si>
  <si>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</si>
  <si>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</si>
  <si>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</si>
  <si>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</si>
  <si>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</si>
  <si>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</si>
  <si>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</si>
  <si>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</si>
  <si>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</si>
  <si>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</si>
  <si>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</si>
  <si>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</si>
  <si>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</si>
  <si>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</si>
  <si>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</si>
  <si>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</si>
  <si>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</si>
  <si>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</si>
  <si>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</si>
  <si>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</si>
  <si>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</si>
  <si>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</si>
  <si>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</si>
  <si>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</si>
  <si>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</si>
  <si>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</si>
  <si>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</si>
  <si>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</si>
  <si>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</si>
  <si>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</si>
  <si>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</si>
  <si>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</si>
  <si>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</si>
  <si>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</si>
  <si>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</si>
  <si>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</si>
  <si>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</si>
  <si>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</si>
  <si>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</si>
  <si>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</si>
  <si>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</si>
  <si>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</si>
  <si>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</si>
  <si>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</si>
  <si>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</si>
  <si>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</si>
  <si>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</si>
  <si>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</si>
  <si>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</si>
  <si>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</si>
  <si>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</si>
  <si>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</si>
  <si>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</si>
  <si>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</si>
  <si>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</si>
  <si>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</si>
  <si>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</si>
  <si>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</si>
  <si>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</si>
  <si>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</si>
  <si>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</si>
  <si>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</si>
  <si>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</si>
  <si>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</si>
  <si>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</si>
  <si>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</si>
  <si>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</si>
  <si>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</si>
  <si>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</si>
  <si>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</si>
  <si>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</si>
  <si>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</si>
  <si>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</si>
  <si>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</si>
  <si>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</si>
  <si>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</si>
  <si>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</si>
  <si>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</si>
  <si>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</si>
  <si>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</si>
  <si>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</si>
  <si>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</si>
  <si>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</si>
  <si>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</si>
  <si>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</si>
  <si>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</si>
  <si>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</si>
  <si>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</si>
  <si>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</si>
  <si>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</si>
  <si>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</si>
  <si>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</si>
  <si>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</si>
  <si>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</si>
  <si>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</si>
  <si>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</si>
  <si>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</si>
  <si>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</si>
  <si>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</si>
  <si>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</si>
  <si>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</si>
  <si>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</si>
  <si>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</si>
  <si>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</si>
  <si>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</si>
  <si>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</si>
  <si>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</si>
  <si>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</si>
  <si>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</si>
  <si>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</si>
  <si>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</si>
  <si>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</si>
  <si>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</si>
  <si>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</si>
  <si>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</si>
  <si>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</si>
  <si>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</si>
  <si>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</si>
  <si>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</si>
  <si>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</si>
  <si>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</si>
  <si>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</si>
  <si>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</si>
  <si>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</si>
  <si>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</si>
  <si>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</si>
  <si>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</si>
  <si>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</si>
  <si>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</si>
  <si>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</si>
  <si>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</si>
  <si>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</si>
  <si>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</si>
  <si>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</si>
  <si>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</si>
  <si>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</si>
  <si>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</si>
  <si>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</si>
  <si>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</si>
  <si>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</si>
  <si>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</si>
  <si>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</si>
  <si>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</si>
  <si>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</si>
  <si>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</si>
  <si>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</si>
  <si>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</si>
  <si>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</si>
  <si>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</si>
  <si>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</si>
  <si>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</si>
  <si>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</si>
  <si>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</si>
  <si>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</si>
  <si>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</si>
  <si>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</si>
  <si>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</si>
  <si>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</si>
  <si>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</si>
  <si>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</si>
  <si>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</si>
  <si>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</si>
  <si>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</si>
  <si>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</si>
  <si>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</si>
  <si>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</si>
  <si>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</si>
  <si>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</si>
  <si>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</si>
  <si>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</si>
  <si>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</si>
  <si>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</si>
  <si>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</si>
  <si>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</si>
  <si>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</si>
  <si>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</si>
  <si>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</si>
  <si>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</si>
  <si>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</si>
  <si>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</si>
  <si>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</si>
  <si>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</si>
  <si>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</si>
  <si>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</si>
  <si>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</si>
  <si>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</si>
  <si>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</si>
  <si>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</si>
  <si>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</si>
  <si>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</si>
  <si>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</si>
  <si>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</si>
  <si>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</si>
  <si>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</si>
  <si>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</si>
  <si>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</si>
  <si>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</si>
  <si>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</si>
  <si>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</si>
  <si>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</si>
  <si>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</si>
  <si>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</si>
  <si>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</si>
  <si>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</si>
  <si>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</si>
  <si>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</si>
  <si>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</si>
  <si>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</si>
  <si>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</si>
  <si>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</si>
  <si>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</si>
  <si>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</si>
  <si>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</si>
  <si>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</si>
  <si>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</si>
  <si>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</si>
  <si>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</si>
  <si>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</si>
  <si>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</si>
  <si>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</si>
  <si>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</si>
  <si>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</si>
  <si>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</si>
  <si>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</si>
  <si>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</si>
  <si>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</si>
  <si>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</si>
  <si>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</si>
  <si>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</si>
  <si>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</si>
  <si>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</si>
  <si>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</si>
  <si>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</si>
  <si>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</si>
  <si>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</si>
  <si>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</si>
  <si>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</si>
  <si>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</si>
  <si>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</si>
  <si>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</si>
  <si>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</si>
  <si>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</si>
  <si>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</si>
  <si>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</si>
  <si>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</si>
  <si>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</si>
  <si>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</si>
  <si>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</si>
  <si>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</si>
  <si>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</si>
  <si>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</si>
  <si>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</si>
  <si>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</si>
  <si>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</si>
  <si>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</si>
  <si>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</si>
  <si>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</si>
  <si>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</si>
  <si>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</si>
  <si>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</si>
  <si>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</si>
  <si>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</si>
  <si>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</si>
  <si>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</si>
  <si>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</si>
  <si>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</si>
  <si>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</si>
  <si>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</si>
  <si>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</si>
  <si>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</si>
  <si>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</si>
  <si>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</si>
  <si>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</si>
  <si>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</si>
  <si>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</si>
  <si>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</si>
  <si>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</si>
  <si>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</si>
  <si>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</si>
  <si>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</si>
  <si>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</si>
  <si>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</si>
  <si>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</si>
  <si>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</si>
  <si>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</si>
  <si>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</si>
  <si>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</si>
  <si>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</si>
  <si>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</si>
  <si>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</si>
  <si>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</si>
  <si>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</si>
  <si>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</si>
  <si>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</si>
  <si>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</si>
  <si>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</si>
  <si>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</si>
  <si>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</si>
  <si>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</si>
  <si>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</si>
  <si>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</si>
  <si>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</si>
  <si>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</si>
  <si>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</si>
  <si>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</si>
  <si>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</si>
  <si>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</si>
  <si>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</si>
  <si>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</si>
  <si>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</si>
  <si>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</si>
  <si>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</si>
  <si>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</si>
  <si>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</si>
  <si>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</si>
  <si>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</si>
  <si>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</si>
  <si>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</si>
  <si>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</si>
  <si>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</si>
  <si>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</si>
  <si>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</si>
  <si>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</si>
  <si>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</si>
  <si>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</si>
  <si>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</si>
  <si>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</si>
  <si>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</si>
  <si>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</si>
  <si>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</si>
  <si>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</si>
  <si>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</si>
  <si>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</si>
  <si>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</si>
  <si>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</si>
  <si>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</si>
  <si>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</si>
  <si>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</si>
  <si>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</si>
  <si>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</si>
  <si>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</si>
  <si>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</si>
  <si>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</si>
  <si>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</si>
  <si>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</si>
  <si>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</si>
  <si>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</si>
  <si>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</si>
  <si>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</si>
  <si>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</si>
  <si>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</si>
  <si>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</si>
  <si>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</si>
  <si>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</si>
  <si>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</si>
  <si>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</si>
  <si>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</si>
  <si>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</si>
  <si>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</si>
  <si>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</si>
  <si>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</si>
  <si>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</si>
  <si>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</si>
  <si>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</si>
  <si>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</si>
  <si>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</si>
  <si>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</si>
  <si>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</si>
  <si>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</si>
  <si>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</si>
  <si>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</si>
  <si>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</si>
  <si>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</si>
  <si>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</si>
  <si>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</si>
  <si>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</si>
  <si>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</si>
  <si>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</si>
  <si>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</si>
  <si>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</si>
  <si>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</si>
  <si>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</si>
  <si>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</si>
  <si>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</si>
  <si>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</si>
  <si>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</si>
  <si>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</si>
  <si>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</si>
  <si>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</si>
  <si>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</si>
  <si>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</si>
  <si>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</si>
  <si>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</si>
  <si>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</si>
  <si>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</si>
  <si>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</si>
  <si>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</si>
  <si>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</si>
  <si>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</si>
  <si>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</si>
  <si>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</si>
  <si>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</si>
  <si>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</si>
  <si>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</si>
  <si>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</si>
  <si>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</si>
  <si>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</si>
  <si>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</si>
  <si>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</si>
  <si>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</si>
  <si>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</si>
  <si>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</si>
  <si>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</si>
  <si>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</si>
  <si>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</si>
  <si>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</si>
  <si>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</si>
  <si>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</si>
  <si>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</si>
  <si>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</si>
  <si>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</si>
  <si>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</si>
  <si>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</si>
  <si>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</si>
  <si>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</si>
  <si>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</si>
  <si>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</si>
  <si>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</si>
  <si>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</si>
  <si>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</si>
  <si>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</si>
  <si>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</si>
  <si>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</si>
  <si>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</si>
  <si>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</si>
  <si>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</si>
  <si>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</si>
  <si>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</si>
  <si>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</si>
  <si>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</si>
  <si>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</si>
  <si>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</si>
  <si>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</si>
  <si>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</si>
  <si>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</si>
  <si>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</si>
  <si>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</si>
  <si>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</si>
  <si>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</si>
  <si>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</si>
  <si>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</si>
  <si>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</si>
  <si>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</si>
  <si>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</si>
  <si>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</si>
  <si>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</si>
  <si>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</si>
  <si>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</si>
  <si>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</si>
  <si>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</si>
  <si>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</si>
  <si>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</si>
  <si>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</si>
  <si>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</si>
  <si>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</si>
  <si>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</si>
  <si>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</si>
  <si>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</si>
  <si>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</si>
  <si>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</si>
  <si>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</si>
  <si>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</si>
  <si>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</si>
  <si>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</si>
  <si>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</si>
  <si>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</si>
  <si>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</si>
  <si>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</si>
  <si>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</si>
  <si>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</si>
  <si>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</si>
  <si>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</si>
  <si>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</si>
  <si>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</si>
  <si>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</si>
  <si>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</si>
  <si>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</si>
  <si>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</si>
  <si>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</si>
  <si>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</si>
  <si>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</si>
  <si>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</si>
  <si>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</si>
  <si>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</si>
  <si>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</si>
  <si>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</si>
  <si>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</si>
  <si>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</si>
  <si>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</si>
  <si>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</si>
  <si>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</si>
  <si>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</si>
  <si>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</si>
  <si>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</si>
  <si>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</si>
  <si>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</si>
  <si>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</si>
  <si>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</si>
  <si>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</si>
  <si>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</si>
  <si>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</si>
  <si>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</si>
  <si>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</si>
  <si>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</si>
  <si>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</si>
  <si>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</si>
  <si>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</si>
  <si>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</si>
  <si>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</si>
  <si>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</si>
  <si>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</si>
  <si>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</si>
  <si>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</si>
  <si>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</si>
  <si>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</si>
  <si>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</si>
  <si>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</si>
  <si>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</si>
  <si>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</si>
  <si>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</si>
  <si>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</si>
  <si>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</si>
  <si>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</si>
  <si>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</si>
  <si>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</si>
  <si>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</si>
  <si>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</si>
  <si>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</si>
  <si>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</si>
  <si>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</si>
  <si>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</si>
  <si>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</si>
  <si>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</si>
  <si>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</si>
  <si>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</si>
  <si>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</si>
  <si>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</si>
  <si>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</si>
  <si>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</si>
  <si>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</si>
  <si>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</si>
  <si>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</si>
  <si>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</si>
  <si>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</si>
  <si>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</si>
  <si>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</si>
  <si>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</si>
  <si>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</si>
  <si>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</si>
  <si>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</si>
  <si>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</si>
  <si>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</si>
  <si>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</si>
  <si>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</si>
  <si>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</si>
  <si>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</si>
  <si>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</si>
  <si>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</si>
  <si>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</si>
  <si>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</si>
  <si>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</si>
  <si>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</si>
  <si>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</si>
  <si>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</si>
  <si>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</si>
  <si>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</si>
  <si>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</si>
  <si>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</si>
  <si>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</si>
  <si>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</si>
  <si>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</si>
  <si>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</si>
  <si>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</si>
  <si>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</si>
  <si>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</si>
  <si>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</si>
  <si>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</si>
  <si>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</si>
  <si>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</si>
  <si>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</si>
  <si>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</si>
  <si>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</si>
  <si>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</si>
  <si>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</si>
  <si>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</si>
  <si>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</si>
  <si>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</si>
  <si>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</si>
  <si>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</si>
  <si>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</si>
  <si>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</si>
  <si>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</si>
  <si>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</si>
  <si>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</si>
  <si>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</si>
  <si>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</si>
  <si>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</si>
  <si>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</si>
  <si>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</si>
  <si>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</si>
  <si>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</si>
  <si>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</si>
  <si>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</si>
  <si>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</si>
  <si>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</si>
  <si>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</si>
  <si>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</si>
  <si>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</si>
  <si>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</si>
  <si>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</si>
  <si>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</si>
  <si>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</si>
  <si>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</si>
  <si>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</si>
  <si>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</si>
  <si>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</si>
  <si>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</si>
  <si>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</si>
  <si>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</si>
  <si>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</si>
  <si>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</si>
  <si>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</si>
  <si>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</si>
  <si>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</si>
  <si>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</si>
  <si>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</si>
  <si>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</si>
  <si>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</si>
  <si>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</si>
  <si>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</si>
  <si>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</si>
  <si>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</si>
  <si>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</si>
  <si>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</si>
  <si>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</si>
  <si>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</si>
  <si>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</si>
  <si>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</si>
  <si>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</si>
  <si>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</si>
  <si>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</si>
  <si>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</si>
  <si>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</si>
  <si>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</si>
  <si>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</si>
  <si>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</si>
  <si>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</si>
  <si>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</si>
  <si>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</si>
  <si>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</si>
  <si>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</si>
  <si>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</si>
  <si>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</si>
  <si>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</si>
  <si>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</si>
  <si>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</si>
  <si>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</si>
  <si>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</si>
  <si>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</si>
  <si>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</si>
  <si>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</si>
  <si>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</si>
  <si>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</si>
  <si>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</si>
  <si>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</si>
  <si>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</si>
  <si>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</si>
  <si>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</si>
  <si>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</si>
  <si>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</si>
  <si>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</si>
  <si>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</si>
  <si>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</si>
  <si>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</si>
  <si>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</si>
  <si>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</si>
  <si>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</si>
  <si>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</si>
  <si>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</si>
  <si>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</si>
  <si>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</si>
  <si>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</si>
  <si>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</si>
  <si>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</si>
  <si>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</si>
  <si>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</si>
  <si>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</si>
  <si>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</si>
  <si>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</si>
  <si>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</si>
  <si>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</si>
  <si>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</si>
  <si>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</si>
  <si>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</si>
  <si>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</si>
  <si>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</si>
  <si>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</si>
  <si>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</si>
  <si>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</si>
  <si>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</si>
  <si>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</si>
  <si>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</si>
  <si>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</si>
  <si>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</si>
  <si>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</si>
  <si>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</si>
  <si>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</si>
  <si>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</si>
  <si>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</si>
  <si>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</si>
  <si>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</si>
  <si>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</si>
  <si>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</si>
  <si>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</si>
  <si>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</si>
  <si>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</si>
  <si>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</si>
  <si>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</si>
  <si>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</si>
  <si>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</si>
  <si>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</si>
  <si>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</si>
  <si>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</si>
  <si>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</si>
  <si>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</si>
  <si>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</si>
  <si>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</si>
  <si>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</si>
  <si>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</si>
  <si>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</si>
  <si>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</si>
  <si>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</si>
  <si>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</si>
  <si>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</si>
  <si>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</si>
  <si>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</si>
  <si>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</si>
  <si>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</si>
  <si>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</si>
  <si>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</si>
  <si>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</si>
  <si>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</si>
  <si>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</si>
  <si>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</si>
  <si>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</si>
  <si>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</si>
  <si>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</si>
  <si>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</si>
  <si>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</si>
  <si>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</si>
  <si>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</si>
  <si>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</si>
  <si>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</si>
  <si>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</si>
  <si>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</si>
  <si>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</si>
  <si>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</si>
  <si>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</si>
  <si>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</si>
  <si>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</si>
  <si>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</si>
  <si>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</si>
  <si>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</si>
  <si>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</si>
  <si>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</si>
  <si>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</si>
  <si>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</si>
  <si>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</si>
  <si>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</si>
  <si>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</si>
  <si>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</si>
  <si>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</si>
  <si>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</si>
  <si>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</si>
  <si>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</si>
  <si>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</si>
  <si>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</si>
  <si>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</si>
  <si>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</si>
  <si>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</si>
  <si>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</si>
  <si>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</si>
  <si>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</si>
  <si>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</si>
  <si>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</si>
  <si>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</si>
  <si>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</si>
  <si>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</si>
  <si>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</si>
  <si>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</si>
  <si>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</si>
  <si>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</si>
  <si>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</si>
  <si>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</si>
  <si>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</si>
  <si>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</si>
  <si>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</si>
  <si>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</si>
  <si>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</si>
  <si>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</si>
  <si>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</si>
  <si>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</si>
  <si>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</si>
  <si>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</si>
  <si>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</si>
  <si>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</si>
  <si>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</si>
  <si>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</si>
  <si>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</si>
  <si>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</si>
  <si>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</si>
  <si>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</si>
  <si>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</si>
  <si>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</si>
  <si>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</si>
  <si>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</si>
  <si>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</si>
  <si>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</si>
  <si>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</si>
  <si>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</si>
  <si>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</si>
  <si>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</si>
  <si>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</si>
  <si>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</si>
  <si>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</si>
  <si>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</si>
  <si>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</si>
  <si>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</si>
  <si>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</si>
  <si>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</si>
  <si>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</si>
  <si>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</si>
  <si>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</si>
  <si>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</si>
  <si>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</si>
  <si>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</si>
  <si>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</si>
  <si>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</si>
  <si>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</si>
  <si>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</si>
  <si>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</si>
  <si>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</si>
  <si>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</si>
  <si>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</si>
  <si>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</si>
  <si>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</si>
  <si>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</si>
  <si>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</si>
  <si>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</si>
  <si>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</si>
  <si>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</si>
  <si>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</si>
  <si>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</si>
  <si>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</si>
  <si>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</si>
  <si>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</si>
  <si>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</si>
  <si>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</si>
  <si>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</si>
  <si>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</si>
  <si>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</si>
  <si>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</si>
  <si>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</si>
  <si>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</si>
  <si>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</si>
  <si>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</si>
  <si>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</si>
  <si>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</si>
  <si>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</si>
  <si>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</si>
  <si>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</si>
  <si>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</si>
  <si>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</si>
  <si>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</si>
  <si>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</si>
  <si>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</si>
  <si>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</si>
  <si>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</si>
  <si>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</si>
  <si>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</si>
  <si>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</si>
  <si>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</si>
  <si>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</si>
  <si>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</si>
  <si>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</si>
  <si>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</si>
  <si>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</si>
  <si>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</si>
  <si>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</si>
  <si>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</si>
  <si>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</si>
  <si>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</si>
  <si>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</si>
  <si>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</si>
  <si>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</si>
  <si>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</si>
  <si>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</si>
  <si>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</si>
  <si>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</si>
  <si>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</si>
  <si>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</si>
  <si>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</si>
  <si>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</si>
  <si>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</si>
  <si>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</si>
  <si>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</si>
  <si>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</si>
  <si>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</si>
  <si>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</si>
  <si>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</si>
  <si>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</si>
  <si>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</si>
  <si>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</si>
  <si>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</si>
  <si>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</si>
  <si>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</si>
  <si>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</si>
  <si>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</si>
  <si>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</si>
  <si>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</si>
  <si>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</si>
  <si>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</si>
  <si>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</si>
  <si>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</si>
  <si>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</si>
  <si>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</si>
  <si>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</si>
  <si>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</si>
  <si>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</si>
  <si>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</si>
  <si>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</si>
  <si>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</si>
  <si>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</si>
  <si>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</si>
  <si>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</si>
  <si>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</si>
  <si>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</si>
  <si>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</si>
  <si>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</si>
  <si>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</si>
  <si>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</si>
  <si>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</si>
  <si>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</si>
  <si>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</si>
  <si>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</si>
  <si>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</si>
  <si>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</si>
  <si>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</si>
  <si>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</si>
  <si>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</si>
  <si>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</si>
  <si>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</si>
  <si>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</si>
  <si>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</si>
  <si>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</si>
  <si>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</si>
  <si>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</si>
  <si>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</si>
  <si>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</si>
  <si>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</si>
  <si>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</si>
  <si>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</si>
  <si>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</si>
  <si>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</si>
  <si>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</si>
  <si>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</si>
  <si>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</si>
  <si>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</si>
  <si>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</si>
  <si>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</si>
  <si>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</si>
  <si>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</si>
  <si>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</si>
  <si>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</si>
  <si>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</si>
  <si>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</si>
  <si>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</si>
  <si>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</si>
  <si>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</si>
  <si>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</si>
  <si>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</si>
  <si>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</si>
  <si>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</si>
  <si>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</si>
  <si>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</si>
  <si>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</si>
  <si>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</si>
  <si>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</si>
  <si>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</si>
  <si>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</si>
  <si>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</si>
  <si>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</si>
  <si>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</si>
  <si>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</si>
  <si>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</si>
  <si>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</si>
  <si>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</si>
  <si>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</si>
  <si>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</si>
  <si>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</si>
  <si>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</si>
  <si>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</si>
  <si>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</si>
  <si>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</si>
  <si>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</si>
  <si>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</si>
  <si>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</si>
  <si>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</si>
  <si>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</si>
  <si>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</si>
  <si>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</si>
  <si>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</si>
  <si>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</si>
  <si>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</si>
  <si>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</si>
  <si>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</si>
  <si>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</si>
  <si>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</si>
  <si>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</si>
  <si>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</si>
  <si>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</si>
  <si>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</si>
  <si>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</si>
  <si>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</si>
  <si>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</si>
  <si>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</si>
  <si>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</si>
  <si>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</si>
  <si>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</si>
  <si>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</si>
  <si>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</si>
  <si>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</si>
  <si>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</si>
  <si>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</si>
  <si>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</si>
  <si>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</si>
  <si>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</si>
  <si>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</si>
  <si>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</si>
  <si>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</si>
  <si>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</si>
  <si>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</si>
  <si>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</si>
  <si>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</si>
  <si>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</si>
  <si>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</si>
  <si>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</si>
  <si>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</si>
  <si>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</si>
  <si>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</si>
  <si>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</si>
  <si>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</si>
  <si>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</si>
  <si>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</si>
  <si>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</si>
  <si>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</si>
  <si>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</si>
  <si>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</si>
  <si>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</si>
  <si>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</si>
  <si>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</si>
  <si>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</si>
  <si>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</si>
  <si>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</si>
  <si>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</si>
  <si>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</si>
  <si>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</si>
  <si>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</si>
  <si>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</si>
  <si>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</si>
  <si>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</si>
  <si>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</si>
  <si>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</si>
  <si>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</si>
  <si>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</si>
  <si>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</si>
  <si>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</si>
  <si>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</si>
  <si>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</si>
  <si>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</si>
  <si>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</si>
  <si>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</si>
  <si>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</si>
  <si>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</si>
  <si>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</si>
  <si>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</si>
  <si>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</si>
  <si>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</si>
  <si>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</si>
  <si>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</si>
  <si>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</si>
  <si>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</si>
  <si>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</si>
  <si>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</si>
  <si>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</si>
  <si>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</si>
  <si>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</si>
  <si>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</si>
  <si>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</si>
  <si>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</si>
  <si>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</si>
  <si>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</si>
  <si>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</si>
  <si>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</si>
  <si>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</si>
  <si>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</si>
  <si>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</si>
  <si>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</si>
  <si>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</si>
  <si>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</si>
  <si>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</si>
  <si>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</si>
  <si>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</si>
  <si>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</si>
  <si>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</si>
  <si>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</si>
  <si>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</si>
  <si>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</si>
  <si>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</si>
  <si>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</si>
  <si>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</si>
  <si>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</si>
  <si>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</si>
  <si>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</si>
  <si>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</si>
  <si>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</si>
  <si>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</si>
  <si>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</si>
  <si>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</si>
  <si>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</si>
  <si>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</si>
  <si>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</si>
  <si>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</si>
  <si>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</si>
  <si>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</si>
  <si>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</si>
  <si>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</si>
  <si>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</si>
  <si>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</si>
  <si>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</si>
  <si>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</si>
  <si>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</si>
  <si>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</si>
  <si>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</si>
  <si>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</si>
  <si>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</si>
  <si>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</si>
  <si>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</si>
  <si>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</si>
  <si>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</si>
  <si>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</si>
  <si>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</si>
  <si>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</si>
  <si>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</si>
  <si>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</si>
  <si>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</si>
  <si>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</si>
  <si>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</si>
  <si>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</si>
  <si>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</si>
  <si>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</si>
  <si>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</si>
  <si>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</si>
  <si>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</si>
  <si>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</si>
  <si>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</si>
  <si>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</si>
  <si>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</si>
  <si>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</si>
  <si>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</si>
  <si>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</si>
  <si>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</si>
  <si>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</si>
  <si>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</si>
  <si>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</si>
  <si>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</si>
  <si>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</si>
  <si>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</si>
  <si>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</si>
  <si>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</si>
  <si>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</si>
  <si>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</si>
  <si>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</si>
  <si>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</si>
  <si>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</si>
  <si>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</si>
  <si>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</si>
  <si>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</si>
  <si>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</si>
  <si>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</si>
  <si>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</si>
  <si>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</si>
  <si>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</si>
  <si>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</si>
  <si>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</si>
  <si>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</si>
  <si>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</si>
  <si>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</si>
  <si>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</si>
  <si>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</si>
  <si>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</si>
  <si>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</si>
  <si>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</si>
  <si>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</si>
  <si>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</si>
  <si>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</si>
  <si>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</si>
  <si>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</si>
  <si>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</si>
  <si>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</si>
  <si>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</si>
  <si>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</si>
  <si>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</si>
  <si>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</si>
  <si>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</si>
  <si>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</si>
  <si>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</si>
  <si>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</si>
  <si>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</si>
  <si>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</si>
  <si>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</si>
  <si>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</si>
  <si>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</si>
  <si>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</si>
  <si>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</si>
  <si>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</si>
  <si>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</si>
  <si>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</si>
  <si>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</si>
  <si>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</si>
  <si>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</si>
  <si>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</si>
  <si>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</si>
  <si>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</si>
  <si>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</si>
  <si>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</si>
  <si>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</si>
  <si>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</si>
  <si>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</si>
  <si>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</si>
  <si>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</si>
  <si>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</si>
  <si>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</si>
  <si>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</si>
  <si>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</si>
  <si>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</si>
  <si>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</si>
  <si>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</si>
  <si>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</si>
  <si>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</si>
  <si>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</si>
  <si>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</si>
  <si>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</si>
  <si>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</si>
  <si>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</si>
  <si>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</si>
  <si>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</si>
  <si>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</si>
  <si>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</si>
  <si>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</si>
  <si>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</si>
  <si>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</si>
  <si>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</si>
  <si>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</si>
  <si>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</si>
  <si>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</si>
  <si>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</si>
  <si>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</si>
  <si>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</si>
  <si>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</si>
  <si>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</si>
  <si>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</si>
  <si>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</si>
  <si>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</si>
  <si>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</si>
  <si>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</si>
  <si>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</si>
  <si>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</si>
  <si>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</si>
  <si>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</si>
  <si>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</si>
  <si>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</si>
  <si>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</si>
  <si>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</si>
  <si>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</si>
  <si>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</si>
  <si>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</si>
  <si>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</si>
  <si>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</si>
  <si>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</si>
  <si>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</si>
  <si>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</si>
  <si>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</si>
  <si>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</si>
  <si>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</si>
  <si>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</si>
  <si>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</si>
  <si>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</si>
  <si>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</si>
  <si>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</si>
  <si>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</si>
  <si>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</si>
  <si>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</si>
  <si>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</si>
  <si>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</si>
  <si>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</si>
  <si>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</si>
  <si>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</si>
  <si>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</si>
  <si>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</si>
  <si>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</si>
  <si>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</si>
  <si>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</si>
  <si>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</si>
  <si>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</si>
  <si>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</si>
  <si>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</si>
  <si>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</si>
  <si>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</si>
  <si>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</si>
  <si>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</si>
  <si>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</si>
  <si>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</si>
  <si>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</si>
  <si>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</si>
  <si>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</si>
  <si>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</si>
  <si>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</si>
  <si>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</si>
  <si>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</si>
  <si>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</si>
  <si>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</si>
  <si>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</si>
  <si>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</si>
  <si>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</si>
  <si>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</si>
  <si>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</si>
  <si>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</si>
  <si>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</si>
  <si>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</si>
  <si>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</si>
  <si>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</si>
  <si>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</si>
  <si>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</si>
  <si>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</si>
  <si>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</si>
  <si>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</si>
  <si>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</si>
  <si>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</si>
  <si>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</si>
  <si>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</si>
  <si>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</si>
  <si>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</si>
  <si>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</si>
  <si>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</si>
  <si>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</si>
  <si>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</si>
  <si>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</si>
  <si>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</si>
  <si>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</si>
  <si>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</si>
  <si>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</si>
  <si>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</si>
  <si>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</si>
  <si>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</si>
  <si>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</si>
  <si>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</si>
  <si>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</si>
  <si>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</si>
  <si>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</si>
  <si>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</si>
  <si>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</si>
  <si>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</si>
  <si>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</si>
  <si>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</si>
  <si>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</si>
  <si>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</si>
  <si>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</si>
  <si>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</si>
  <si>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</si>
  <si>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</si>
  <si>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</si>
  <si>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</si>
  <si>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</si>
  <si>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</si>
  <si>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</si>
  <si>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</si>
  <si>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</si>
  <si>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</si>
  <si>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</si>
  <si>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</si>
  <si>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</si>
  <si>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</si>
  <si>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</si>
  <si>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</si>
  <si>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</si>
  <si>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</si>
  <si>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</si>
  <si>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</si>
  <si>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</si>
  <si>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</si>
  <si>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</si>
  <si>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</si>
  <si>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</si>
  <si>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</si>
  <si>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</si>
  <si>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</si>
  <si>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</si>
  <si>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</si>
  <si>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</si>
  <si>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</si>
  <si>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</si>
  <si>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</si>
  <si>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</si>
  <si>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</si>
  <si>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</si>
  <si>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</si>
  <si>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</si>
  <si>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</si>
  <si>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</si>
  <si>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</si>
  <si>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</si>
  <si>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</si>
  <si>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</si>
  <si>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</si>
  <si>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</si>
  <si>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</si>
  <si>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</si>
  <si>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</si>
  <si>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</si>
  <si>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</si>
  <si>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</si>
  <si>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</si>
  <si>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</si>
  <si>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</si>
  <si>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</si>
  <si>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</si>
  <si>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</si>
  <si>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</si>
  <si>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</si>
  <si>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</si>
  <si>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</si>
  <si>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</si>
  <si>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</si>
  <si>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</si>
  <si>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</si>
  <si>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</si>
  <si>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</si>
  <si>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</si>
  <si>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</si>
  <si>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</si>
  <si>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</si>
  <si>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</si>
  <si>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</si>
  <si>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</si>
  <si>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</si>
  <si>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</si>
  <si>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</si>
  <si>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</si>
  <si>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</si>
  <si>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</si>
  <si>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</si>
  <si>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</si>
  <si>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</si>
  <si>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</si>
  <si>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</si>
  <si>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</si>
  <si>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</si>
  <si>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</si>
  <si>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</si>
  <si>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</si>
  <si>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</si>
  <si>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</si>
  <si>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</si>
  <si>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</si>
  <si>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</si>
  <si>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</si>
  <si>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</si>
  <si>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</si>
  <si>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</si>
  <si>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</si>
  <si>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</si>
  <si>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</si>
  <si>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</si>
  <si>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</si>
  <si>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</si>
  <si>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</si>
  <si>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</si>
  <si>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</si>
  <si>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</si>
  <si>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</si>
  <si>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</si>
  <si>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</si>
  <si>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</si>
  <si>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</si>
  <si>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</si>
  <si>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</si>
  <si>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</si>
  <si>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</si>
  <si>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</si>
  <si>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</si>
  <si>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</si>
  <si>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</si>
  <si>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</si>
  <si>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</si>
  <si>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</si>
  <si>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</si>
  <si>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</si>
  <si>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</si>
  <si>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</si>
  <si>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</si>
  <si>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</si>
  <si>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</si>
  <si>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</si>
  <si>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</si>
  <si>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</si>
  <si>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</si>
  <si>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</si>
  <si>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</si>
  <si>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</si>
  <si>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</si>
  <si>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</si>
  <si>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</si>
  <si>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</si>
  <si>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</si>
  <si>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</si>
  <si>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</si>
  <si>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</si>
  <si>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</si>
  <si>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</si>
  <si>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</si>
  <si>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</si>
  <si>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</si>
  <si>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</si>
  <si>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</si>
  <si>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</si>
  <si>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</si>
  <si>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</si>
  <si>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</si>
  <si>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</si>
  <si>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</si>
  <si>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</si>
  <si>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</si>
  <si>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</si>
  <si>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</si>
  <si>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</si>
  <si>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</si>
  <si>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</si>
  <si>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</si>
  <si>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</si>
  <si>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</si>
  <si>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</si>
  <si>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</si>
  <si>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</si>
  <si>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</si>
  <si>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</si>
  <si>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</si>
  <si>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</si>
  <si>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</si>
  <si>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</si>
  <si>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</si>
  <si>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</si>
  <si>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</si>
  <si>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</si>
  <si>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</si>
  <si>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</si>
  <si>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</si>
  <si>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</si>
  <si>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</si>
  <si>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</si>
  <si>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</si>
  <si>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</si>
  <si>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</si>
  <si>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</si>
  <si>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</si>
  <si>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</si>
  <si>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</si>
  <si>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</si>
  <si>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</si>
  <si>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</si>
  <si>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</si>
  <si>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</si>
  <si>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</si>
  <si>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</si>
  <si>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</si>
  <si>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</si>
  <si>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</si>
  <si>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</si>
  <si>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</si>
  <si>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</si>
  <si>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</si>
  <si>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</si>
  <si>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</si>
  <si>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</si>
  <si>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</si>
  <si>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</si>
  <si>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</si>
  <si>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</si>
  <si>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</si>
  <si>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</si>
  <si>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</si>
  <si>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</si>
  <si>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</si>
  <si>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</si>
  <si>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</si>
  <si>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</si>
  <si>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</si>
  <si>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</si>
  <si>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</si>
  <si>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</si>
  <si>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</si>
  <si>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</si>
  <si>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</si>
  <si>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</si>
  <si>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</si>
  <si>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</si>
  <si>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</si>
  <si>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</si>
  <si>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</si>
  <si>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</si>
  <si>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</si>
  <si>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</si>
  <si>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</si>
  <si>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</si>
  <si>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</si>
  <si>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</si>
  <si>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</si>
  <si>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</si>
  <si>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</si>
  <si>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</si>
  <si>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</si>
  <si>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</si>
  <si>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</si>
  <si>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</si>
  <si>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</si>
  <si>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</si>
  <si>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</si>
  <si>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</si>
  <si>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</si>
  <si>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</si>
  <si>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</si>
  <si>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</si>
  <si>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</si>
  <si>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</si>
  <si>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</si>
  <si>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</si>
  <si>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</si>
  <si>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</si>
  <si>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</si>
  <si>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</si>
  <si>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</si>
  <si>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</si>
  <si>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</si>
  <si>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</si>
  <si>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</si>
  <si>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</si>
  <si>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</si>
  <si>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</si>
  <si>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</si>
  <si>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</si>
  <si>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</si>
  <si>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</si>
  <si>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</si>
  <si>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</si>
  <si>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</si>
  <si>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</si>
  <si>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</si>
  <si>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</si>
  <si>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</si>
  <si>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</si>
  <si>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</si>
  <si>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</si>
  <si>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</si>
  <si>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</si>
  <si>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</si>
  <si>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</si>
  <si>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</si>
  <si>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</si>
  <si>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</si>
  <si>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</si>
  <si>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</si>
  <si>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</si>
  <si>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</si>
  <si>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</si>
  <si>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</si>
  <si>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</si>
  <si>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</si>
  <si>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</si>
  <si>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</si>
  <si>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</si>
  <si>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</si>
  <si>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</si>
  <si>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</si>
  <si>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</si>
  <si>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</si>
  <si>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</si>
  <si>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</si>
  <si>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</si>
  <si>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</si>
  <si>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</si>
  <si>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</si>
  <si>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</si>
  <si>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</si>
  <si>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</si>
  <si>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</si>
  <si>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</si>
  <si>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</si>
  <si>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</si>
  <si>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</si>
  <si>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</si>
  <si>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</si>
  <si>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</si>
  <si>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</si>
  <si>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</si>
  <si>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</si>
  <si>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</si>
  <si>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</si>
  <si>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</si>
  <si>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</si>
  <si>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</si>
  <si>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</si>
  <si>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</si>
  <si>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</si>
  <si>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</si>
  <si>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</si>
  <si>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</si>
  <si>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</si>
  <si>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</si>
  <si>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</si>
  <si>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</si>
  <si>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</si>
  <si>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</si>
  <si>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</si>
  <si>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</si>
  <si>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</si>
  <si>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</si>
  <si>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</si>
  <si>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</si>
  <si>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</si>
  <si>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</si>
  <si>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</si>
  <si>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</si>
  <si>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</si>
  <si>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</si>
  <si>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</si>
  <si>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</si>
  <si>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</si>
  <si>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</si>
  <si>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</si>
  <si>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</si>
  <si>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</si>
  <si>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</si>
  <si>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</si>
  <si>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</si>
  <si>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</si>
  <si>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</si>
  <si>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</si>
  <si>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</si>
  <si>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</si>
  <si>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</si>
  <si>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</si>
  <si>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</si>
  <si>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</si>
  <si>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</si>
  <si>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</si>
  <si>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</si>
  <si>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</si>
  <si>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</si>
  <si>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</si>
  <si>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</si>
  <si>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</si>
  <si>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</si>
  <si>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</si>
  <si>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</si>
  <si>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</si>
  <si>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</si>
  <si>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</si>
  <si>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</si>
  <si>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</si>
  <si>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</si>
  <si>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</si>
  <si>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</si>
  <si>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</si>
  <si>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</si>
  <si>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</si>
  <si>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</si>
  <si>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</si>
  <si>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</si>
  <si>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</si>
  <si>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</si>
  <si>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</si>
  <si>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</si>
  <si>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</si>
  <si>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</si>
  <si>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</si>
  <si>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</si>
  <si>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</si>
  <si>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</si>
  <si>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</si>
  <si>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</si>
  <si>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</si>
  <si>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</si>
  <si>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</si>
  <si>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</si>
  <si>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</si>
  <si>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</si>
  <si>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</si>
  <si>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</si>
  <si>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</si>
  <si>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</si>
  <si>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</si>
  <si>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</si>
  <si>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</si>
  <si>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</si>
  <si>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</si>
  <si>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</si>
  <si>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</si>
  <si>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</si>
  <si>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</si>
  <si>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</si>
  <si>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</si>
  <si>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</si>
  <si>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</si>
  <si>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</si>
  <si>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</si>
  <si>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</si>
  <si>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</si>
  <si>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</si>
  <si>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</si>
  <si>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</si>
  <si>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</si>
  <si>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</si>
  <si>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</si>
  <si>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</si>
  <si>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</si>
  <si>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</si>
  <si>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</si>
  <si>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</si>
  <si>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</si>
  <si>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</si>
  <si>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</si>
  <si>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</si>
  <si>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</si>
  <si>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</si>
  <si>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</si>
  <si>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</si>
  <si>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</si>
  <si>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</si>
  <si>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</si>
  <si>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</si>
  <si>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</si>
  <si>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</si>
  <si>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</si>
  <si>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</si>
  <si>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</si>
  <si>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</si>
  <si>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</si>
  <si>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</si>
  <si>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</si>
  <si>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</si>
  <si>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</si>
  <si>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</si>
  <si>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</si>
  <si>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</si>
  <si>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</si>
  <si>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</si>
  <si>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</si>
  <si>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</si>
  <si>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</si>
  <si>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</si>
  <si>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</si>
  <si>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</si>
  <si>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</si>
  <si>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</si>
  <si>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</si>
  <si>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</si>
  <si>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</si>
  <si>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</si>
  <si>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</si>
  <si>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</si>
  <si>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</si>
  <si>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</si>
  <si>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</si>
  <si>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</si>
  <si>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</si>
  <si>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</si>
  <si>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</si>
  <si>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</si>
  <si>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</si>
  <si>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</si>
  <si>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</si>
  <si>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</si>
  <si>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</si>
  <si>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</si>
  <si>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</si>
  <si>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</si>
  <si>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</si>
  <si>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</si>
  <si>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</si>
  <si>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</si>
  <si>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</si>
  <si>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</si>
  <si>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</si>
  <si>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</si>
  <si>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</si>
  <si>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</si>
  <si>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</si>
  <si>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</si>
  <si>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</si>
  <si>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</si>
  <si>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</si>
  <si>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</si>
  <si>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</si>
  <si>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</si>
  <si>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</si>
  <si>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</si>
  <si>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</si>
  <si>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</si>
  <si>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</si>
  <si>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</si>
  <si>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</si>
  <si>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</si>
  <si>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</si>
  <si>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</si>
  <si>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</si>
  <si>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</si>
  <si>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</si>
  <si>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</si>
  <si>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</si>
  <si>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</si>
  <si>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</si>
  <si>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</si>
  <si>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</si>
  <si>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</si>
  <si>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</si>
  <si>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</si>
  <si>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</si>
  <si>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</si>
  <si>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</si>
  <si>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</si>
  <si>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</si>
  <si>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</si>
  <si>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</si>
  <si>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</si>
  <si>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</si>
  <si>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</si>
  <si>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</si>
  <si>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</si>
  <si>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</si>
  <si>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</si>
  <si>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</si>
  <si>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</si>
  <si>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</si>
  <si>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</si>
  <si>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</si>
  <si>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</si>
  <si>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</si>
  <si>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</si>
  <si>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</si>
  <si>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</si>
  <si>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</si>
  <si>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</si>
  <si>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</si>
  <si>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</si>
  <si>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</si>
  <si>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</si>
  <si>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</si>
  <si>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</si>
  <si>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</si>
  <si>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</si>
  <si>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</si>
  <si>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</si>
  <si>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</si>
  <si>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</si>
  <si>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</si>
  <si>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</si>
  <si>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</si>
  <si>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</si>
  <si>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</si>
  <si>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</si>
  <si>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</si>
  <si>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</si>
  <si>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</si>
  <si>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</si>
  <si>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</si>
  <si>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</si>
  <si>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</si>
  <si>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</si>
  <si>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</si>
  <si>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</si>
  <si>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</si>
  <si>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</si>
  <si>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</si>
  <si>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</si>
  <si>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</si>
  <si>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</si>
  <si>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</si>
  <si>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</si>
  <si>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</si>
  <si>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</si>
  <si>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</si>
  <si>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</si>
  <si>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</si>
  <si>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</si>
  <si>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</si>
  <si>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</si>
  <si>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</si>
  <si>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</si>
  <si>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</si>
  <si>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</si>
  <si>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</si>
  <si>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</si>
  <si>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</si>
  <si>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</si>
  <si>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</si>
  <si>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</si>
  <si>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</si>
  <si>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</si>
  <si>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</si>
  <si>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</si>
  <si>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</si>
  <si>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</si>
  <si>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</si>
  <si>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</si>
  <si>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</si>
  <si>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</si>
  <si>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</si>
  <si>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</si>
  <si>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</si>
  <si>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</si>
  <si>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</si>
  <si>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</si>
  <si>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</si>
  <si>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</si>
  <si>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</si>
  <si>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</si>
  <si>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</si>
  <si>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</si>
  <si>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</si>
  <si>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</si>
  <si>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</si>
  <si>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</si>
  <si>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</si>
  <si>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</si>
  <si>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</si>
  <si>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</si>
  <si>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</si>
  <si>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</si>
  <si>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</si>
  <si>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</si>
  <si>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</si>
  <si>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</si>
  <si>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</si>
  <si>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</si>
  <si>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</si>
  <si>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</si>
  <si>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</si>
  <si>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</si>
  <si>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</si>
  <si>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</si>
  <si>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</si>
  <si>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</si>
  <si>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</si>
  <si>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</si>
  <si>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</si>
  <si>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</si>
  <si>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</si>
  <si>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</si>
  <si>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</si>
  <si>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</si>
  <si>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</si>
  <si>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</si>
  <si>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</si>
  <si>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</si>
  <si>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</si>
  <si>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</si>
  <si>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</si>
  <si>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</si>
  <si>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</si>
  <si>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</si>
  <si>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</si>
  <si>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</si>
  <si>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</si>
  <si>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</si>
  <si>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</si>
  <si>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</si>
  <si>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</si>
  <si>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</si>
  <si>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</si>
  <si>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</si>
  <si>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</si>
  <si>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</si>
  <si>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</si>
  <si>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</si>
  <si>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</si>
  <si>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</si>
  <si>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</si>
  <si>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</si>
  <si>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</si>
  <si>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</si>
  <si>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</si>
  <si>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</si>
  <si>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</si>
  <si>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</si>
  <si>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</si>
  <si>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</si>
  <si>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</si>
  <si>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</si>
  <si>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</si>
  <si>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</si>
  <si>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</si>
  <si>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</si>
  <si>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</si>
  <si>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</si>
  <si>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</si>
  <si>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</si>
  <si>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</si>
  <si>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</si>
  <si>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</si>
  <si>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</si>
  <si>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</si>
  <si>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</si>
  <si>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</si>
  <si>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</si>
  <si>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</si>
  <si>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</si>
  <si>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</si>
  <si>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</si>
  <si>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</si>
  <si>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</si>
  <si>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</si>
  <si>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</si>
  <si>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</si>
  <si>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</si>
  <si>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</si>
  <si>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</si>
  <si>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</si>
  <si>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</si>
  <si>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</si>
  <si>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</si>
  <si>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</si>
  <si>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</si>
  <si>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</si>
  <si>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</si>
  <si>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</si>
  <si>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</si>
  <si>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</si>
  <si>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</si>
  <si>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</si>
  <si>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</si>
  <si>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</si>
  <si>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</si>
  <si>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</si>
  <si>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</si>
  <si>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</si>
  <si>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</si>
  <si>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</si>
  <si>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</si>
  <si>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</si>
  <si>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</si>
  <si>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</si>
  <si>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</si>
  <si>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</si>
  <si>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</si>
  <si>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</si>
  <si>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</si>
  <si>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</si>
  <si>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</si>
  <si>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</si>
  <si>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</si>
  <si>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</si>
  <si>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</si>
  <si>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</si>
  <si>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</si>
  <si>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</si>
  <si>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</si>
  <si>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</si>
  <si>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</si>
  <si>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</si>
  <si>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</si>
  <si>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</si>
  <si>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</si>
  <si>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</si>
  <si>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</si>
  <si>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</si>
  <si>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</si>
  <si>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</si>
  <si>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</si>
  <si>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</si>
  <si>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</si>
  <si>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</si>
  <si>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</si>
  <si>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</si>
  <si>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</si>
  <si>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</si>
  <si>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</si>
  <si>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</si>
  <si>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</si>
  <si>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</si>
  <si>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</si>
  <si>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</si>
  <si>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</si>
  <si>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</si>
  <si>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</si>
  <si>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</si>
  <si>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</si>
  <si>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</si>
  <si>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</si>
  <si>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</si>
  <si>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</si>
  <si>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</si>
  <si>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</si>
  <si>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</si>
  <si>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</si>
  <si>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</si>
  <si>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</si>
  <si>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</si>
  <si>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</si>
  <si>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</si>
  <si>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</si>
  <si>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</si>
  <si>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</si>
  <si>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</si>
  <si>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</si>
  <si>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</si>
  <si>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</si>
  <si>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</si>
  <si>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</si>
  <si>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</si>
  <si>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</si>
  <si>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</si>
  <si>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</si>
  <si>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</si>
  <si>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</si>
  <si>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</si>
  <si>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</si>
  <si>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</si>
  <si>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</si>
  <si>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</si>
  <si>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</si>
  <si>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</si>
  <si>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</si>
  <si>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</si>
  <si>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</si>
  <si>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</si>
  <si>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</si>
  <si>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</si>
  <si>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</si>
  <si>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</si>
  <si>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</si>
  <si>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</si>
  <si>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</si>
  <si>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</si>
  <si>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</si>
  <si>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</si>
  <si>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</si>
  <si>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</si>
  <si>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</si>
  <si>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</si>
  <si>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</si>
  <si>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</si>
  <si>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</si>
  <si>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</si>
  <si>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</si>
  <si>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</si>
  <si>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</si>
  <si>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</si>
  <si>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</si>
  <si>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</si>
  <si>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</si>
  <si>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</si>
  <si>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</si>
  <si>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</si>
  <si>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</si>
  <si>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</si>
  <si>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</si>
  <si>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</si>
  <si>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</si>
  <si>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</si>
  <si>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</si>
  <si>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</si>
  <si>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</si>
  <si>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</si>
  <si>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</si>
  <si>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</si>
  <si>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</si>
  <si>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</si>
  <si>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</si>
  <si>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</si>
  <si>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</si>
  <si>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</si>
  <si>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</si>
  <si>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</si>
  <si>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</si>
  <si>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</si>
  <si>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</si>
  <si>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</si>
  <si>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</si>
  <si>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</si>
  <si>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</si>
  <si>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</si>
  <si>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</si>
  <si>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</si>
  <si>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</si>
  <si>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</si>
  <si>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</si>
  <si>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</si>
  <si>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</si>
  <si>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</si>
  <si>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</si>
  <si>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</si>
  <si>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</si>
  <si>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</si>
  <si>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</si>
  <si>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</si>
  <si>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</si>
  <si>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</si>
  <si>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</si>
  <si>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</si>
  <si>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</si>
  <si>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</si>
  <si>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</si>
  <si>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</si>
  <si>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</si>
  <si>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</si>
  <si>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</si>
  <si>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</si>
  <si>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</si>
  <si>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</si>
  <si>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</si>
  <si>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</si>
  <si>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</si>
  <si>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</si>
  <si>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</si>
  <si>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</si>
  <si>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</si>
  <si>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</si>
  <si>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</si>
  <si>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</si>
  <si>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</si>
  <si>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</si>
  <si>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</si>
  <si>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</si>
  <si>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</si>
  <si>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</si>
  <si>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</si>
  <si>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</si>
  <si>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</si>
  <si>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</si>
  <si>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</si>
  <si>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</si>
  <si>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</si>
  <si>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</si>
  <si>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</si>
  <si>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</si>
  <si>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</si>
  <si>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</si>
  <si>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</si>
  <si>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</si>
  <si>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</si>
  <si>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</si>
  <si>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</si>
  <si>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</si>
  <si>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</si>
  <si>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</si>
  <si>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</si>
  <si>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</si>
  <si>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</si>
  <si>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</si>
  <si>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</si>
  <si>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</si>
  <si>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</si>
  <si>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</si>
  <si>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</si>
  <si>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</si>
  <si>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</si>
  <si>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</si>
  <si>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</si>
  <si>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</si>
  <si>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</si>
  <si>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</si>
  <si>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</si>
  <si>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</si>
  <si>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</si>
  <si>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</si>
  <si>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</si>
  <si>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</si>
  <si>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</si>
  <si>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</si>
  <si>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</si>
  <si>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</si>
  <si>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</si>
  <si>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</si>
  <si>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</si>
  <si>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</si>
  <si>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</si>
  <si>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</si>
  <si>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</si>
  <si>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</si>
  <si>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</si>
  <si>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</si>
  <si>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</si>
  <si>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</si>
  <si>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</si>
  <si>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</si>
  <si>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</si>
  <si>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</si>
  <si>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</si>
  <si>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</si>
  <si>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</si>
  <si>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</si>
  <si>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</si>
  <si>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</si>
  <si>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</si>
  <si>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</si>
  <si>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</si>
  <si>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</si>
  <si>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</si>
  <si>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</si>
  <si>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</si>
  <si>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</si>
  <si>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</si>
  <si>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</si>
  <si>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</si>
  <si>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</si>
  <si>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</si>
  <si>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</si>
  <si>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</si>
  <si>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</si>
  <si>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</si>
  <si>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</si>
  <si>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</si>
  <si>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</si>
  <si>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</si>
  <si>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</si>
  <si>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</si>
  <si>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</si>
  <si>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</si>
  <si>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</si>
  <si>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</si>
  <si>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</si>
  <si>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</si>
  <si>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</si>
  <si>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</si>
  <si>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</si>
  <si>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</si>
  <si>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</si>
  <si>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</si>
  <si>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</si>
  <si>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</si>
  <si>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</si>
  <si>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</si>
  <si>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</si>
  <si>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</si>
  <si>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</si>
  <si>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</si>
  <si>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</si>
  <si>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</si>
  <si>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</si>
  <si>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</si>
  <si>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</si>
  <si>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</si>
  <si>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</si>
  <si>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</si>
  <si>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</si>
  <si>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</si>
  <si>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</si>
  <si>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</si>
  <si>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</si>
  <si>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</si>
  <si>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</si>
  <si>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</si>
  <si>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</si>
  <si>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</si>
  <si>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</si>
  <si>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</si>
  <si>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</si>
  <si>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</si>
  <si>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</si>
  <si>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</si>
  <si>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</si>
  <si>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</si>
  <si>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</si>
  <si>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</si>
  <si>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</si>
  <si>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</si>
  <si>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</si>
  <si>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</si>
  <si>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</si>
  <si>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</si>
  <si>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</si>
  <si>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</si>
  <si>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</si>
  <si>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</si>
  <si>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</si>
  <si>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</si>
  <si>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</si>
  <si>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</si>
  <si>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</si>
  <si>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</si>
  <si>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</si>
  <si>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</si>
  <si>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</si>
  <si>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</si>
  <si>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</si>
  <si>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</si>
  <si>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</si>
  <si>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</si>
  <si>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</si>
  <si>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</si>
  <si>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</si>
  <si>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</si>
  <si>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</si>
  <si>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</si>
  <si>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</si>
  <si>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</si>
  <si>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</si>
  <si>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</si>
  <si>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</si>
  <si>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</si>
  <si>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</si>
  <si>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</si>
  <si>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</si>
  <si>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</si>
  <si>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</si>
  <si>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</si>
  <si>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</si>
  <si>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</si>
  <si>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</si>
  <si>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</si>
  <si>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</si>
  <si>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</si>
  <si>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</si>
  <si>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</si>
  <si>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</si>
  <si>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</si>
  <si>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</si>
  <si>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</si>
  <si>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</si>
  <si>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</si>
  <si>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</si>
  <si>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</si>
  <si>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</si>
  <si>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</si>
  <si>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</si>
  <si>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</si>
  <si>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</si>
  <si>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</si>
  <si>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</si>
  <si>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</si>
  <si>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</si>
  <si>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</si>
  <si>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</si>
  <si>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</si>
  <si>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</si>
  <si>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</si>
  <si>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</si>
  <si>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</si>
  <si>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</si>
  <si>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</si>
  <si>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</si>
  <si>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</si>
  <si>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</si>
  <si>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</si>
  <si>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</si>
  <si>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</si>
  <si>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</si>
  <si>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</si>
  <si>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</si>
  <si>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</si>
  <si>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</si>
  <si>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</si>
  <si>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</si>
  <si>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</si>
  <si>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</si>
  <si>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</si>
  <si>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</si>
  <si>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</si>
  <si>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</si>
  <si>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</si>
  <si>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</si>
  <si>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</si>
  <si>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</si>
  <si>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</si>
  <si>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</si>
  <si>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</si>
  <si>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</si>
  <si>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</si>
  <si>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</si>
  <si>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</si>
  <si>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</si>
  <si>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</si>
  <si>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</si>
  <si>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</si>
  <si>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</si>
  <si>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</si>
  <si>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</si>
  <si>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</si>
  <si>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</si>
  <si>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</si>
  <si>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</si>
  <si>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</si>
  <si>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</si>
  <si>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</si>
  <si>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</si>
  <si>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</si>
  <si>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</si>
  <si>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</si>
  <si>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</si>
  <si>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</si>
  <si>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</si>
  <si>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</si>
  <si>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</si>
  <si>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</si>
  <si>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</si>
  <si>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</si>
  <si>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</si>
  <si>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</si>
  <si>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</si>
  <si>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</si>
  <si>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</si>
  <si>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</si>
  <si>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</si>
  <si>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</si>
  <si>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</si>
  <si>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</si>
  <si>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</si>
  <si>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</si>
  <si>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</si>
  <si>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</si>
  <si>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</si>
  <si>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</si>
  <si>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</si>
  <si>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</si>
  <si>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</si>
  <si>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</si>
  <si>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</si>
  <si>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</si>
  <si>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</si>
  <si>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</si>
  <si>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</si>
  <si>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</si>
  <si>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</si>
  <si>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</si>
  <si>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</si>
  <si>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</si>
  <si>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</si>
  <si>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</si>
  <si>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</si>
  <si>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</si>
  <si>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</si>
  <si>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</si>
  <si>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</si>
  <si>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</si>
  <si>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</si>
  <si>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</si>
  <si>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</si>
  <si>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</si>
  <si>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</si>
  <si>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</si>
  <si>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</si>
  <si>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</si>
  <si>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</si>
  <si>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</si>
  <si>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</si>
  <si>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</si>
  <si>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</si>
  <si>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</si>
  <si>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</si>
  <si>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</si>
  <si>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</si>
  <si>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</si>
  <si>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</si>
  <si>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</si>
  <si>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</si>
  <si>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</si>
  <si>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</si>
  <si>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</si>
  <si>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</si>
  <si>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</si>
  <si>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</si>
  <si>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</si>
  <si>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</si>
  <si>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</si>
  <si>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</si>
  <si>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</si>
  <si>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</si>
  <si>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</si>
  <si>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</si>
  <si>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</si>
  <si>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</si>
  <si>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</si>
  <si>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</si>
  <si>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</si>
  <si>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</si>
  <si>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</si>
  <si>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</si>
  <si>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</si>
  <si>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</si>
  <si>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</si>
  <si>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</si>
  <si>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</si>
  <si>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</si>
  <si>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</si>
  <si>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</si>
  <si>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</si>
  <si>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</si>
  <si>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</si>
  <si>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</si>
  <si>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</si>
  <si>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</si>
  <si>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</si>
  <si>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</si>
  <si>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</si>
  <si>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</si>
  <si>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</si>
  <si>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</si>
  <si>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</si>
  <si>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</si>
  <si>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</si>
  <si>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</si>
  <si>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</si>
  <si>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</si>
  <si>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</si>
  <si>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</si>
  <si>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</si>
  <si>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</si>
  <si>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</si>
  <si>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</si>
  <si>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</si>
  <si>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</si>
  <si>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</si>
  <si>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</si>
  <si>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</si>
  <si>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</si>
  <si>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</si>
  <si>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</si>
  <si>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</si>
  <si>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</si>
  <si>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</si>
  <si>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</si>
  <si>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</si>
  <si>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</si>
  <si>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</si>
  <si>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</si>
  <si>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</si>
  <si>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</si>
  <si>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</si>
  <si>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</si>
  <si>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</si>
  <si>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</si>
  <si>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</si>
  <si>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</si>
  <si>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</si>
  <si>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</si>
  <si>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</si>
  <si>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</si>
  <si>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</si>
  <si>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</si>
  <si>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</si>
  <si>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</si>
  <si>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</si>
  <si>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</si>
  <si>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</si>
  <si>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</si>
  <si>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</si>
  <si>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</si>
  <si>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</si>
  <si>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</si>
  <si>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</si>
  <si>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</si>
  <si>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</si>
  <si>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</si>
  <si>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</si>
  <si>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</si>
  <si>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</si>
  <si>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</si>
  <si>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</si>
  <si>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</si>
  <si>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</si>
  <si>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</si>
  <si>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</si>
  <si>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</si>
  <si>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</si>
  <si>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</si>
  <si>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</si>
  <si>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</si>
  <si>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</si>
  <si>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</si>
  <si>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</si>
  <si>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</si>
  <si>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</si>
  <si>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</si>
  <si>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</si>
  <si>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</si>
  <si>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</si>
  <si>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</si>
  <si>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</si>
  <si>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</si>
  <si>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</si>
  <si>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</si>
  <si>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</si>
  <si>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</si>
  <si>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</si>
  <si>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</si>
  <si>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</si>
  <si>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</si>
  <si>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</si>
  <si>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</si>
  <si>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</si>
  <si>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</si>
  <si>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</si>
  <si>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</si>
  <si>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</si>
  <si>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</si>
  <si>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</si>
  <si>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</si>
  <si>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</si>
  <si>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</si>
  <si>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</si>
  <si>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</si>
  <si>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</si>
  <si>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</si>
  <si>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</si>
  <si>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</si>
  <si>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</si>
  <si>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</si>
  <si>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</si>
  <si>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</si>
  <si>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</si>
  <si>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</si>
  <si>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</si>
  <si>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</si>
  <si>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</si>
  <si>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</si>
  <si>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</si>
  <si>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</si>
  <si>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</si>
  <si>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</si>
  <si>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</si>
  <si>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</si>
  <si>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</si>
  <si>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</si>
  <si>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</si>
  <si>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</si>
  <si>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</si>
  <si>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</si>
  <si>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</si>
  <si>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</si>
  <si>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</si>
  <si>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</si>
  <si>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</si>
  <si>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</si>
  <si>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</si>
  <si>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</si>
  <si>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</si>
  <si>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</si>
  <si>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</si>
  <si>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</si>
  <si>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</si>
  <si>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</si>
  <si>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</si>
  <si>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</si>
  <si>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</si>
  <si>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</si>
  <si>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</si>
  <si>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</si>
  <si>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</si>
  <si>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</si>
  <si>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</si>
  <si>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</si>
  <si>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</si>
  <si>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</si>
  <si>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</si>
  <si>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</si>
  <si>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</si>
  <si>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</si>
  <si>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</si>
  <si>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</si>
  <si>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</si>
  <si>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</si>
  <si>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</si>
  <si>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</si>
  <si>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</si>
  <si>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</si>
  <si>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</si>
  <si>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</si>
  <si>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</si>
  <si>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</si>
  <si>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</si>
  <si>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</si>
  <si>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</si>
  <si>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</si>
  <si>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</si>
  <si>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</si>
  <si>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</si>
  <si>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</si>
  <si>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</si>
  <si>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</si>
  <si>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</si>
  <si>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</si>
  <si>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</si>
  <si>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</si>
  <si>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</si>
  <si>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</si>
  <si>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</si>
  <si>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</si>
  <si>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</si>
  <si>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</si>
  <si>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</si>
  <si>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</si>
  <si>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</si>
  <si>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</si>
  <si>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</si>
  <si>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</si>
  <si>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</si>
  <si>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</si>
  <si>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</si>
  <si>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</si>
  <si>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</si>
  <si>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</si>
  <si>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</si>
  <si>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</si>
  <si>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</si>
  <si>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</si>
  <si>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</si>
  <si>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</si>
  <si>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</si>
  <si>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</si>
  <si>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</si>
  <si>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</si>
  <si>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</si>
  <si>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</si>
  <si>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</si>
  <si>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</si>
  <si>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</si>
  <si>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</si>
  <si>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</si>
  <si>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</si>
  <si>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</si>
  <si>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</si>
  <si>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</si>
  <si>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</si>
  <si>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</si>
  <si>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</si>
  <si>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</si>
  <si>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</si>
  <si>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</si>
  <si>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</si>
  <si>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</si>
  <si>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</si>
  <si>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</si>
  <si>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</si>
  <si>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</si>
  <si>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</si>
  <si>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</si>
  <si>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</si>
  <si>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</si>
  <si>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</si>
  <si>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</si>
  <si>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</si>
  <si>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</si>
  <si>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</si>
  <si>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</si>
  <si>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</si>
  <si>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</si>
  <si>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</si>
  <si>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</si>
  <si>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</si>
  <si>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</si>
  <si>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</si>
  <si>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</si>
  <si>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</si>
  <si>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</si>
  <si>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</si>
  <si>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</si>
  <si>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</si>
  <si>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</si>
  <si>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</si>
  <si>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</si>
  <si>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</si>
  <si>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</si>
  <si>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</si>
  <si>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</si>
  <si>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</si>
  <si>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</si>
  <si>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</si>
  <si>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</si>
  <si>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</si>
  <si>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</si>
  <si>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</si>
  <si>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</si>
  <si>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</si>
  <si>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</si>
  <si>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</si>
  <si>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</si>
  <si>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</si>
  <si>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</si>
  <si>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</si>
  <si>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</si>
  <si>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</si>
  <si>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</si>
  <si>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</si>
  <si>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</si>
  <si>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</si>
  <si>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</si>
  <si>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</si>
  <si>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</si>
  <si>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</si>
  <si>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</si>
  <si>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</si>
  <si>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</si>
  <si>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</si>
  <si>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</si>
  <si>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</si>
  <si>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</si>
  <si>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</si>
  <si>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</si>
  <si>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</si>
  <si>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</si>
  <si>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</si>
  <si>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</si>
  <si>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</si>
  <si>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</si>
  <si>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</si>
  <si>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</si>
  <si>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</si>
  <si>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</si>
  <si>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</si>
  <si>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</si>
  <si>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</si>
  <si>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</si>
  <si>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</si>
  <si>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</si>
  <si>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</si>
  <si>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</si>
  <si>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</si>
  <si>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</si>
  <si>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</si>
  <si>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</si>
  <si>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</si>
  <si>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</si>
  <si>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</si>
  <si>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</si>
  <si>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</si>
  <si>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</si>
  <si>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</si>
  <si>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</si>
  <si>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</si>
  <si>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</si>
  <si>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</si>
  <si>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</si>
  <si>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</si>
  <si>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</si>
  <si>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</si>
  <si>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</si>
  <si>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</si>
  <si>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</si>
  <si>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</si>
  <si>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</si>
  <si>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</si>
  <si>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</si>
  <si>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</si>
  <si>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</si>
  <si>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</si>
  <si>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</si>
  <si>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</si>
  <si>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</si>
  <si>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</si>
  <si>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</si>
  <si>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</si>
  <si>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</si>
  <si>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</si>
  <si>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</si>
  <si>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</si>
  <si>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</si>
  <si>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</si>
  <si>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</si>
  <si>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</si>
  <si>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</si>
  <si>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</si>
  <si>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</si>
  <si>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</si>
  <si>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</si>
  <si>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</si>
  <si>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</si>
  <si>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</si>
  <si>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</si>
  <si>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</si>
  <si>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</si>
  <si>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</si>
  <si>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</si>
  <si>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</si>
  <si>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</si>
  <si>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</si>
  <si>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</si>
  <si>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</si>
  <si>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</si>
  <si>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</si>
  <si>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</si>
  <si>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</si>
  <si>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</si>
  <si>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</si>
  <si>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</si>
  <si>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</si>
  <si>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</si>
  <si>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</si>
  <si>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</si>
  <si>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</si>
  <si>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</si>
  <si>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</si>
  <si>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</si>
  <si>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</si>
  <si>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</si>
  <si>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</si>
  <si>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</si>
  <si>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</si>
  <si>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</si>
  <si>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</si>
  <si>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</si>
  <si>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</si>
  <si>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</si>
  <si>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</si>
  <si>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</si>
  <si>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</si>
  <si>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</si>
  <si>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</si>
  <si>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</si>
  <si>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</si>
  <si>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</si>
  <si>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</si>
  <si>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</si>
  <si>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</si>
  <si>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</si>
  <si>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</si>
  <si>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</si>
  <si>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</si>
  <si>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</si>
  <si>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</si>
  <si>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</si>
  <si>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</si>
  <si>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</si>
  <si>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</si>
  <si>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</si>
  <si>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</si>
  <si>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</si>
  <si>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</si>
  <si>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</si>
  <si>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</si>
  <si>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</si>
  <si>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</si>
  <si>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</si>
  <si>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</si>
  <si>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</si>
  <si>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</si>
  <si>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</si>
  <si>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</si>
  <si>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</si>
  <si>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</si>
  <si>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</si>
  <si>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</si>
  <si>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</si>
  <si>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</si>
  <si>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</si>
  <si>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</si>
  <si>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</si>
  <si>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</si>
  <si>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</si>
  <si>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</si>
  <si>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</si>
  <si>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</si>
  <si>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</si>
  <si>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</si>
  <si>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</si>
  <si>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</si>
  <si>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</si>
  <si>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</si>
  <si>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</si>
  <si>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</si>
  <si>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</si>
  <si>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</si>
  <si>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</si>
  <si>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</si>
  <si>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</si>
  <si>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</si>
  <si>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</si>
  <si>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</si>
  <si>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</si>
  <si>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</si>
  <si>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</si>
  <si>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</si>
  <si>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</si>
  <si>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</si>
  <si>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</si>
  <si>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</si>
  <si>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</si>
  <si>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</si>
  <si>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</si>
  <si>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</si>
  <si>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</si>
  <si>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</si>
  <si>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</si>
  <si>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</si>
  <si>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</si>
  <si>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</si>
  <si>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</si>
  <si>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</si>
  <si>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</si>
  <si>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</si>
  <si>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</si>
  <si>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</si>
  <si>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</si>
  <si>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</si>
  <si>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</si>
  <si>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</si>
  <si>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</si>
  <si>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</si>
  <si>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</si>
  <si>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</si>
  <si>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</si>
  <si>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</si>
  <si>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</si>
  <si>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</si>
  <si>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</si>
  <si>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</si>
  <si>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</si>
  <si>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</si>
  <si>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</si>
  <si>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</si>
  <si>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</si>
  <si>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</si>
  <si>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</si>
  <si>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</si>
  <si>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</si>
  <si>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</si>
  <si>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</si>
  <si>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</si>
  <si>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</si>
  <si>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</si>
  <si>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</si>
  <si>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</si>
  <si>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</si>
  <si>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</si>
  <si>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</si>
  <si>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</si>
  <si>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</si>
  <si>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</si>
  <si>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</si>
  <si>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</si>
  <si>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</si>
  <si>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</si>
  <si>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</si>
  <si>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</si>
  <si>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</si>
  <si>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</si>
  <si>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</si>
  <si>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</si>
  <si>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</si>
  <si>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</si>
  <si>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</si>
  <si>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</si>
  <si>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</si>
  <si>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</si>
  <si>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</si>
  <si>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</si>
  <si>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</si>
  <si>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</si>
  <si>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</si>
  <si>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</si>
  <si>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</si>
  <si>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</si>
  <si>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</si>
  <si>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</si>
  <si>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</si>
  <si>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</si>
  <si>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</si>
  <si>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</si>
  <si>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</si>
  <si>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</si>
  <si>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</si>
  <si>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</si>
  <si>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</si>
  <si>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</si>
  <si>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</si>
  <si>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</si>
  <si>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</si>
  <si>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</si>
  <si>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</si>
  <si>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</si>
  <si>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</si>
  <si>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</si>
  <si>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</si>
  <si>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</si>
  <si>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</si>
  <si>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</si>
  <si>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</si>
  <si>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</si>
  <si>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</si>
  <si>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</si>
  <si>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</si>
  <si>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</si>
  <si>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</si>
  <si>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</si>
  <si>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</si>
  <si>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</si>
  <si>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</si>
  <si>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</si>
  <si>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</si>
  <si>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</si>
  <si>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</si>
  <si>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</si>
  <si>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</si>
  <si>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</si>
  <si>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</si>
  <si>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</si>
  <si>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</si>
  <si>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</si>
  <si>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</si>
  <si>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</si>
  <si>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</si>
  <si>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</si>
  <si>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</si>
  <si>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</si>
  <si>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</si>
  <si>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</si>
  <si>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</si>
  <si>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</si>
  <si>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</si>
  <si>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</si>
  <si>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</si>
  <si>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</si>
  <si>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</si>
  <si>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</si>
  <si>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</si>
  <si>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</si>
  <si>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</si>
  <si>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</si>
  <si>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</si>
  <si>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</si>
  <si>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</si>
  <si>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</si>
  <si>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</si>
  <si>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</si>
  <si>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</si>
  <si>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</si>
  <si>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</si>
  <si>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</si>
  <si>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</si>
  <si>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</si>
  <si>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</si>
  <si>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</si>
  <si>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</si>
  <si>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</si>
  <si>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</si>
  <si>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</si>
  <si>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</si>
  <si>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</si>
  <si>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</si>
  <si>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</si>
  <si>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</si>
  <si>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</si>
  <si>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</si>
  <si>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</si>
  <si>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</si>
  <si>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</si>
  <si>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</si>
  <si>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</si>
  <si>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</si>
  <si>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</si>
  <si>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</si>
  <si>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</si>
  <si>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</si>
  <si>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</si>
  <si>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</si>
  <si>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</si>
  <si>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</si>
  <si>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</si>
  <si>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</si>
  <si>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</si>
  <si>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</si>
  <si>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</si>
  <si>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</si>
  <si>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</si>
  <si>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</si>
  <si>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</si>
  <si>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</si>
  <si>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</si>
  <si>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</si>
  <si>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</si>
  <si>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</si>
  <si>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</si>
  <si>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</si>
  <si>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</si>
  <si>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</si>
  <si>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</si>
  <si>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</si>
  <si>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</si>
  <si>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</si>
  <si>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</si>
  <si>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</si>
  <si>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</si>
  <si>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</si>
  <si>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</si>
  <si>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</si>
  <si>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</si>
  <si>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</si>
  <si>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</si>
  <si>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</si>
  <si>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</si>
  <si>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</si>
  <si>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</si>
  <si>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</si>
  <si>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</si>
  <si>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</si>
  <si>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</si>
  <si>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</si>
  <si>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</si>
  <si>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</si>
  <si>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</si>
  <si>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</si>
  <si>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</si>
  <si>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</si>
  <si>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</si>
  <si>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</si>
  <si>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</si>
  <si>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</si>
  <si>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</si>
  <si>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</si>
  <si>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</si>
  <si>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</si>
  <si>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</si>
  <si>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</si>
  <si>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</si>
  <si>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</si>
  <si>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</si>
  <si>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</si>
  <si>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</si>
  <si>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</si>
  <si>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</si>
  <si>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</si>
  <si>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</si>
  <si>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</si>
  <si>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</si>
  <si>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</si>
  <si>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</si>
  <si>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</si>
  <si>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</si>
  <si>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</si>
  <si>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</si>
  <si>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</si>
  <si>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</si>
  <si>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</si>
  <si>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</si>
  <si>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</si>
  <si>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</si>
  <si>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</si>
  <si>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</si>
  <si>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</si>
  <si>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</si>
  <si>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</si>
  <si>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</si>
  <si>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</si>
  <si>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</si>
  <si>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</si>
  <si>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</si>
  <si>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</si>
  <si>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</si>
  <si>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</si>
  <si>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</si>
  <si>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</si>
  <si>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</si>
  <si>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</si>
  <si>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</si>
  <si>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</si>
  <si>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</si>
  <si>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</si>
  <si>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</si>
  <si>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</si>
  <si>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</si>
  <si>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</si>
  <si>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</si>
  <si>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</si>
  <si>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</si>
  <si>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</si>
  <si>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</si>
  <si>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</si>
  <si>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</si>
  <si>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</si>
  <si>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</si>
  <si>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</si>
  <si>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</si>
  <si>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</si>
  <si>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</si>
  <si>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</si>
  <si>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</si>
  <si>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</si>
  <si>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</si>
  <si>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</si>
  <si>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</si>
  <si>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</si>
  <si>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</si>
  <si>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</si>
  <si>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</si>
  <si>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</si>
  <si>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</si>
  <si>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</si>
  <si>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</si>
  <si>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</si>
  <si>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</si>
  <si>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</si>
  <si>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</si>
  <si>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</si>
  <si>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</si>
  <si>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</si>
  <si>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</si>
  <si>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</si>
  <si>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</si>
  <si>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</si>
  <si>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</si>
  <si>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</si>
  <si>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</si>
  <si>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</si>
  <si>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</si>
  <si>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</si>
  <si>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</si>
  <si>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</si>
  <si>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</si>
  <si>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</si>
  <si>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</si>
  <si>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</si>
  <si>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</si>
  <si>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</si>
  <si>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</si>
  <si>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</si>
  <si>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</si>
  <si>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</si>
  <si>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</si>
  <si>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</si>
  <si>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</si>
  <si>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</si>
  <si>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</si>
  <si>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</si>
  <si>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</si>
  <si>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</si>
  <si>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</si>
  <si>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</si>
  <si>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</si>
  <si>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</si>
  <si>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</si>
  <si>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</si>
  <si>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</si>
  <si>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</si>
  <si>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</si>
  <si>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</si>
  <si>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</si>
  <si>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</si>
  <si>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</si>
  <si>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</si>
  <si>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</si>
  <si>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</si>
  <si>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</si>
  <si>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</si>
  <si>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</si>
  <si>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</si>
  <si>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</si>
  <si>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</si>
  <si>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</si>
  <si>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</si>
  <si>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</si>
  <si>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</si>
  <si>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</si>
  <si>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</si>
  <si>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</si>
  <si>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</si>
  <si>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</si>
  <si>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</si>
  <si>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</si>
  <si>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</si>
  <si>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</si>
  <si>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</si>
  <si>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</si>
  <si>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</si>
  <si>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</si>
  <si>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</si>
  <si>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</si>
  <si>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</si>
  <si>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</si>
  <si>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</si>
  <si>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</si>
  <si>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</si>
  <si>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</si>
  <si>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</si>
  <si>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</si>
  <si>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</si>
  <si>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</si>
  <si>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</si>
  <si>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</si>
  <si>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</si>
  <si>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</si>
  <si>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</si>
  <si>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</si>
  <si>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</si>
  <si>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</si>
  <si>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</si>
  <si>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</si>
  <si>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</si>
  <si>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</si>
  <si>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</si>
  <si>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</si>
  <si>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</si>
  <si>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</si>
  <si>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</si>
  <si>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</si>
  <si>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</si>
  <si>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</si>
  <si>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</si>
  <si>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</si>
  <si>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</si>
  <si>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</si>
  <si>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</si>
  <si>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</si>
  <si>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</si>
  <si>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</si>
  <si>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</si>
  <si>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</si>
  <si>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</si>
  <si>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</si>
  <si>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</si>
  <si>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</si>
  <si>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</si>
  <si>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</si>
  <si>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</si>
  <si>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</si>
  <si>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</si>
  <si>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</si>
  <si>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</si>
  <si>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</si>
  <si>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</si>
  <si>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</si>
  <si>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</si>
  <si>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</si>
  <si>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</si>
  <si>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</si>
  <si>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</si>
  <si>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</si>
  <si>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</si>
  <si>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</si>
  <si>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</si>
  <si>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</si>
  <si>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</si>
  <si>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</si>
  <si>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</si>
  <si>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</si>
  <si>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</si>
  <si>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</si>
  <si>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</si>
  <si>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</si>
  <si>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</si>
  <si>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</si>
  <si>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</si>
  <si>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</si>
  <si>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</si>
  <si>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</si>
  <si>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</si>
  <si>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</si>
  <si>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</si>
  <si>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</si>
  <si>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</si>
  <si>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</si>
  <si>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</si>
  <si>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</si>
  <si>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</si>
  <si>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</si>
  <si>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</si>
  <si>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</si>
  <si>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</si>
  <si>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</si>
  <si>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</si>
  <si>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</si>
  <si>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</si>
  <si>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</si>
  <si>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</si>
  <si>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</si>
  <si>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</si>
  <si>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</si>
  <si>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</si>
  <si>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</si>
  <si>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</si>
  <si>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</si>
  <si>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</si>
  <si>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</si>
  <si>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</si>
  <si>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</si>
  <si>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</si>
  <si>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</si>
  <si>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</si>
  <si>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</si>
  <si>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</si>
  <si>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</si>
  <si>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</si>
  <si>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</si>
  <si>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</si>
  <si>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</si>
  <si>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</si>
  <si>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</si>
  <si>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</si>
  <si>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</si>
  <si>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</si>
  <si>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</si>
  <si>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</si>
  <si>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</si>
  <si>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</si>
  <si>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</si>
  <si>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</si>
  <si>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</si>
  <si>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</si>
  <si>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</si>
  <si>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</si>
  <si>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</si>
  <si>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</si>
  <si>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</si>
  <si>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</si>
  <si>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</si>
  <si>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</si>
  <si>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</si>
  <si>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</si>
  <si>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</si>
  <si>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</si>
  <si>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</si>
  <si>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</si>
  <si>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</si>
  <si>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</si>
  <si>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</si>
  <si>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</si>
  <si>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</si>
  <si>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</si>
  <si>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</si>
  <si>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</si>
  <si>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</si>
  <si>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</si>
  <si>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</si>
  <si>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</si>
  <si>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</si>
  <si>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</si>
  <si>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</si>
  <si>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</si>
  <si>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</si>
  <si>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</si>
  <si>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</si>
  <si>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</si>
  <si>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</si>
  <si>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</si>
  <si>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</si>
  <si>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</si>
  <si>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</si>
  <si>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</si>
  <si>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</si>
  <si>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</si>
  <si>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</si>
  <si>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</si>
  <si>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</si>
  <si>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</si>
  <si>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</si>
  <si>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</si>
  <si>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</si>
  <si>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</si>
  <si>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</si>
  <si>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</si>
  <si>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</si>
  <si>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</si>
  <si>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</si>
  <si>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</si>
  <si>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</si>
  <si>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</si>
  <si>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</si>
  <si>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</si>
  <si>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</si>
  <si>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</si>
  <si>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</si>
  <si>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</si>
  <si>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</si>
  <si>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</si>
  <si>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</si>
  <si>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</si>
  <si>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</si>
  <si>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</si>
  <si>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</si>
  <si>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</si>
  <si>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</si>
  <si>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</si>
  <si>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</si>
  <si>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</si>
  <si>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</si>
  <si>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</si>
  <si>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</si>
  <si>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</si>
  <si>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</si>
  <si>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</si>
  <si>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</si>
  <si>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</si>
  <si>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</si>
  <si>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</si>
  <si>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</si>
  <si>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</si>
  <si>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</si>
  <si>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</si>
  <si>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</si>
  <si>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</si>
  <si>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</si>
  <si>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</si>
  <si>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</si>
  <si>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</si>
  <si>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</si>
  <si>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</si>
  <si>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</si>
  <si>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</si>
  <si>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</si>
  <si>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</si>
  <si>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</si>
  <si>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</si>
  <si>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</si>
  <si>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</si>
  <si>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</si>
  <si>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</si>
  <si>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</si>
  <si>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</si>
  <si>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</si>
  <si>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</si>
  <si>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</si>
  <si>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</si>
  <si>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</si>
  <si>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</si>
  <si>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</si>
  <si>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</si>
  <si>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</si>
  <si>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</si>
  <si>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</si>
  <si>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</si>
  <si>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</si>
  <si>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</si>
  <si>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</si>
  <si>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</si>
  <si>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</si>
  <si>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</si>
  <si>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</si>
  <si>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</si>
  <si>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</si>
  <si>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</si>
  <si>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</si>
  <si>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</si>
  <si>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</si>
  <si>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</si>
  <si>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</si>
  <si>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</si>
  <si>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</si>
  <si>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</si>
  <si>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</si>
  <si>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</si>
  <si>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</si>
  <si>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</si>
  <si>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</si>
  <si>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</si>
  <si>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</si>
  <si>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</si>
  <si>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</si>
  <si>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</si>
  <si>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</si>
  <si>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</si>
  <si>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</si>
  <si>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</si>
  <si>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</si>
  <si>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</si>
  <si>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</si>
  <si>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</si>
  <si>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</si>
  <si>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</si>
  <si>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</si>
  <si>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</si>
  <si>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</si>
  <si>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</si>
  <si>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</si>
  <si>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</si>
  <si>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</si>
  <si>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</si>
  <si>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</si>
  <si>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</si>
  <si>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</si>
  <si>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</si>
  <si>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</si>
  <si>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</si>
  <si>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</si>
  <si>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</si>
  <si>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</si>
  <si>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</si>
  <si>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</si>
  <si>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</si>
  <si>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</si>
  <si>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</si>
  <si>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</si>
  <si>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</si>
  <si>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</si>
  <si>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</si>
  <si>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</si>
  <si>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</si>
  <si>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</si>
  <si>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</si>
  <si>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</si>
  <si>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</si>
  <si>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</si>
  <si>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</si>
  <si>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</si>
  <si>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</si>
  <si>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</si>
  <si>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</si>
  <si>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</si>
  <si>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</si>
  <si>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</si>
  <si>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</si>
  <si>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</si>
  <si>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</si>
  <si>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</si>
  <si>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</si>
  <si>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</si>
  <si>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</si>
  <si>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</si>
  <si>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</si>
  <si>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</si>
  <si>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</si>
  <si>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</si>
  <si>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</si>
  <si>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</si>
  <si>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</si>
  <si>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</si>
  <si>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</si>
  <si>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</si>
  <si>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</si>
  <si>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</si>
  <si>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</si>
  <si>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</si>
  <si>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</si>
  <si>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</si>
  <si>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</si>
  <si>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</si>
  <si>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</si>
  <si>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</si>
  <si>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</si>
  <si>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</si>
  <si>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</si>
  <si>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</si>
  <si>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</si>
  <si>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</si>
  <si>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</si>
  <si>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</si>
  <si>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</si>
  <si>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</si>
  <si>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</si>
  <si>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</si>
  <si>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</si>
  <si>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</si>
  <si>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</si>
  <si>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</si>
  <si>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</si>
  <si>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</si>
  <si>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</si>
  <si>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</si>
  <si>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</si>
  <si>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</si>
  <si>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</si>
  <si>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</si>
  <si>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</si>
  <si>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</si>
  <si>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</si>
  <si>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</si>
  <si>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</si>
  <si>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</si>
  <si>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</si>
  <si>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</si>
  <si>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</si>
  <si>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</si>
  <si>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</si>
  <si>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</si>
  <si>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</si>
  <si>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</si>
  <si>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</si>
  <si>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</si>
  <si>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</si>
  <si>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</si>
  <si>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</si>
  <si>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</si>
  <si>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</si>
  <si>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</si>
  <si>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</si>
  <si>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</si>
  <si>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</si>
  <si>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</si>
  <si>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</si>
  <si>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</si>
  <si>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</si>
  <si>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</si>
  <si>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</si>
  <si>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</si>
  <si>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</si>
  <si>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</si>
  <si>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</si>
  <si>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</si>
  <si>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</si>
  <si>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</si>
  <si>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</si>
  <si>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</si>
  <si>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</si>
  <si>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</si>
  <si>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</si>
  <si>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</si>
  <si>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</si>
  <si>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</si>
  <si>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</si>
  <si>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</si>
  <si>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</si>
  <si>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</si>
  <si>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</si>
  <si>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</si>
  <si>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</si>
  <si>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</si>
  <si>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</si>
  <si>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</si>
  <si>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</si>
  <si>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</si>
  <si>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</si>
  <si>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</si>
  <si>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</si>
  <si>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</si>
  <si>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</si>
  <si>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</si>
  <si>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</si>
  <si>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</si>
  <si>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</si>
  <si>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</si>
  <si>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</si>
  <si>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</si>
  <si>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</si>
  <si>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</si>
  <si>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</si>
  <si>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</si>
  <si>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</si>
  <si>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</si>
  <si>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</si>
  <si>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</si>
  <si>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</si>
  <si>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</si>
  <si>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</si>
  <si>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</si>
  <si>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</si>
  <si>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</si>
  <si>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</si>
  <si>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</si>
  <si>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</si>
  <si>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</si>
  <si>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</si>
  <si>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</si>
  <si>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</si>
  <si>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</si>
  <si>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</si>
  <si>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</si>
  <si>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</si>
  <si>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</si>
  <si>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</si>
  <si>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</si>
  <si>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</si>
  <si>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</si>
  <si>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</si>
  <si>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</si>
  <si>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</si>
  <si>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</si>
  <si>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</si>
  <si>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</si>
  <si>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</si>
  <si>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</si>
  <si>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</si>
  <si>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</si>
  <si>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</si>
  <si>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</si>
  <si>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</si>
  <si>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</si>
  <si>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</si>
  <si>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</si>
  <si>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</si>
  <si>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</si>
  <si>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</si>
  <si>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</si>
  <si>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</si>
  <si>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</si>
  <si>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</si>
  <si>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</si>
  <si>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</si>
  <si>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</si>
  <si>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</si>
  <si>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</si>
  <si>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</si>
  <si>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</si>
  <si>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</si>
  <si>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</si>
  <si>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</si>
  <si>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</si>
  <si>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</si>
  <si>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</si>
  <si>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</si>
  <si>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</si>
  <si>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</si>
  <si>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</si>
  <si>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</si>
  <si>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</si>
  <si>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</si>
  <si>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</si>
  <si>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</si>
  <si>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</si>
  <si>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</si>
  <si>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</si>
  <si>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</si>
  <si>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</si>
  <si>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</si>
  <si>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</si>
  <si>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</si>
  <si>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</si>
  <si>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</si>
  <si>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</si>
  <si>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</si>
  <si>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</si>
  <si>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</si>
  <si>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</si>
  <si>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</si>
  <si>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</si>
  <si>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</si>
  <si>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</si>
  <si>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</si>
  <si>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</si>
  <si>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</si>
  <si>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</si>
  <si>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</si>
  <si>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</si>
  <si>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</si>
  <si>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</si>
  <si>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</si>
  <si>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</si>
  <si>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</si>
  <si>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</si>
  <si>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</si>
  <si>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</si>
  <si>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</si>
  <si>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</si>
  <si>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</si>
  <si>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</si>
  <si>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</si>
  <si>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</si>
  <si>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</si>
  <si>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</si>
  <si>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</si>
  <si>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</si>
  <si>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</si>
  <si>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</si>
  <si>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</si>
  <si>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</si>
  <si>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</si>
  <si>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</si>
  <si>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</si>
  <si>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</si>
  <si>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</si>
  <si>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</si>
  <si>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</si>
  <si>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</si>
  <si>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</si>
  <si>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</si>
  <si>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</si>
  <si>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</si>
  <si>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</si>
  <si>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</si>
  <si>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</si>
  <si>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</si>
  <si>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</si>
  <si>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</si>
  <si>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</si>
  <si>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</si>
  <si>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</si>
  <si>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</si>
  <si>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</si>
  <si>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</si>
  <si>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</si>
  <si>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</si>
  <si>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</si>
  <si>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</si>
  <si>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</si>
  <si>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</si>
  <si>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</si>
  <si>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</si>
  <si>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</si>
  <si>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</si>
  <si>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</si>
  <si>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</si>
  <si>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</si>
  <si>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</si>
  <si>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</si>
  <si>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</si>
  <si>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</si>
  <si>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</si>
  <si>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</si>
  <si>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</si>
  <si>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</si>
  <si>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</si>
  <si>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</si>
  <si>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</si>
  <si>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</si>
  <si>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</si>
  <si>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</si>
  <si>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</si>
  <si>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</si>
  <si>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</si>
  <si>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</si>
  <si>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</si>
  <si>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</si>
  <si>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</si>
  <si>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</si>
  <si>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</si>
  <si>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</si>
  <si>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</si>
  <si>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</si>
  <si>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</si>
  <si>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</si>
  <si>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</si>
  <si>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</si>
  <si>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</si>
  <si>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</si>
  <si>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</si>
  <si>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</si>
  <si>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</si>
  <si>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</si>
  <si>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</si>
  <si>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</si>
  <si>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</si>
  <si>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</si>
  <si>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</si>
  <si>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</si>
  <si>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</si>
  <si>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</si>
  <si>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</si>
  <si>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</si>
  <si>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</si>
  <si>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</si>
  <si>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</si>
  <si>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</si>
  <si>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</si>
  <si>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</si>
  <si>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</si>
  <si>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</si>
  <si>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</si>
  <si>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</si>
  <si>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</si>
  <si>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</si>
  <si>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</si>
  <si>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</si>
  <si>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</si>
  <si>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</si>
  <si>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</si>
  <si>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</si>
  <si>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</si>
  <si>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</si>
  <si>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</si>
  <si>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</si>
  <si>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</si>
  <si>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</si>
  <si>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</si>
  <si>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</si>
  <si>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</si>
  <si>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</si>
  <si>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</si>
  <si>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</si>
  <si>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</si>
  <si>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</si>
  <si>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</si>
  <si>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</si>
  <si>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</si>
  <si>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</si>
  <si>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</si>
  <si>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</si>
  <si>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</si>
  <si>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</si>
  <si>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</si>
  <si>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</si>
  <si>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</si>
  <si>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</si>
  <si>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</si>
  <si>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</si>
  <si>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</si>
  <si>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</si>
  <si>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</si>
  <si>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</si>
  <si>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</si>
  <si>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</si>
  <si>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</si>
  <si>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</si>
  <si>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</si>
  <si>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</si>
  <si>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</si>
  <si>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</si>
  <si>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</si>
  <si>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</si>
  <si>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</si>
  <si>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</si>
  <si>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</si>
  <si>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</si>
  <si>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</si>
  <si>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</si>
  <si>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</si>
  <si>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</si>
  <si>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</si>
  <si>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</si>
  <si>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</si>
  <si>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</si>
  <si>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</si>
  <si>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</si>
  <si>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</si>
  <si>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</si>
  <si>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</si>
  <si>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</si>
  <si>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</si>
  <si>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</si>
  <si>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</si>
  <si>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</si>
  <si>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</si>
  <si>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</si>
  <si>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</si>
  <si>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</si>
  <si>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</si>
  <si>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</si>
  <si>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</si>
  <si>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</si>
  <si>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</si>
  <si>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</si>
  <si>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</si>
  <si>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</si>
  <si>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</si>
  <si>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</si>
  <si>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</si>
  <si>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</si>
  <si>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</si>
  <si>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</si>
  <si>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</si>
  <si>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</si>
  <si>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</si>
  <si>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</si>
  <si>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</si>
  <si>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</si>
  <si>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</si>
  <si>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</si>
  <si>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</si>
  <si>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</si>
  <si>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</si>
  <si>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</si>
  <si>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</si>
  <si>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</si>
  <si>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</si>
  <si>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</si>
  <si>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</si>
  <si>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</si>
  <si>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</si>
  <si>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</si>
  <si>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</si>
  <si>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</si>
  <si>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</si>
  <si>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</si>
  <si>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</si>
  <si>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</si>
  <si>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</si>
  <si>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</si>
  <si>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</si>
  <si>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</si>
  <si>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</si>
  <si>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</si>
  <si>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</si>
  <si>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</si>
  <si>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</si>
  <si>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</si>
  <si>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</si>
  <si>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</si>
  <si>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</si>
  <si>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</si>
  <si>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</si>
  <si>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</si>
  <si>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</si>
  <si>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</si>
  <si>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</si>
  <si>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</si>
  <si>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</si>
  <si>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</si>
  <si>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</si>
  <si>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</si>
  <si>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</si>
  <si>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</si>
  <si>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</si>
  <si>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</si>
  <si>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</si>
  <si>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</si>
  <si>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</si>
  <si>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</si>
  <si>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</si>
  <si>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</si>
  <si>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</si>
  <si>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</si>
  <si>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</si>
  <si>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</si>
  <si>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</si>
  <si>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</si>
  <si>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</si>
  <si>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</si>
  <si>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</si>
  <si>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</si>
  <si>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</si>
  <si>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</si>
  <si>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</si>
  <si>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</si>
  <si>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</si>
  <si>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</si>
  <si>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</si>
  <si>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</si>
  <si>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</si>
  <si>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</si>
  <si>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</si>
  <si>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</si>
  <si>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</si>
  <si>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</si>
  <si>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</si>
  <si>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</si>
  <si>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</si>
  <si>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</si>
  <si>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</si>
  <si>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</si>
  <si>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</si>
  <si>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</si>
  <si>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</si>
  <si>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</si>
  <si>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</si>
  <si>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</si>
  <si>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</si>
  <si>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</si>
  <si>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</si>
  <si>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</si>
  <si>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</si>
  <si>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</si>
  <si>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</si>
  <si>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</si>
  <si>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</si>
  <si>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</si>
  <si>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</si>
  <si>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</si>
  <si>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</si>
  <si>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</si>
  <si>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</si>
  <si>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</si>
  <si>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</si>
  <si>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</si>
  <si>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</si>
  <si>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</si>
  <si>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</si>
  <si>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</si>
  <si>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</si>
  <si>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</si>
  <si>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</si>
  <si>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</si>
  <si>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</si>
  <si>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</si>
  <si>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</si>
  <si>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</si>
  <si>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</si>
  <si>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</si>
  <si>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</si>
  <si>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</si>
  <si>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</si>
  <si>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</si>
  <si>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</si>
  <si>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</si>
  <si>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</si>
  <si>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</si>
  <si>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</si>
  <si>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</si>
  <si>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</si>
  <si>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</si>
  <si>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</si>
  <si>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</si>
  <si>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</si>
  <si>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</si>
  <si>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</si>
  <si>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</si>
  <si>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</si>
  <si>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</si>
  <si>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</si>
  <si>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</si>
  <si>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</si>
  <si>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</si>
  <si>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</si>
  <si>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</si>
  <si>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</si>
  <si>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</si>
  <si>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</si>
  <si>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</si>
  <si>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</si>
  <si>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</si>
  <si>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</si>
  <si>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</si>
  <si>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</si>
  <si>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</si>
  <si>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</si>
  <si>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</si>
  <si>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</si>
  <si>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</si>
  <si>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</si>
  <si>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</si>
  <si>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</si>
  <si>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</si>
  <si>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</si>
  <si>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</si>
  <si>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</si>
  <si>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</si>
  <si>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</si>
  <si>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</si>
  <si>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</si>
  <si>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</si>
  <si>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</si>
  <si>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</si>
  <si>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</si>
  <si>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</si>
  <si>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</si>
  <si>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</si>
  <si>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</si>
  <si>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</si>
  <si>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</si>
  <si>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</si>
  <si>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</si>
  <si>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</si>
  <si>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</si>
  <si>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</si>
  <si>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</si>
  <si>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</si>
  <si>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</si>
  <si>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</si>
  <si>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</si>
  <si>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</si>
  <si>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</si>
  <si>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</si>
  <si>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</si>
  <si>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</si>
  <si>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</si>
  <si>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</si>
  <si>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</si>
  <si>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</si>
  <si>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</si>
  <si>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</si>
  <si>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</si>
  <si>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</si>
  <si>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</si>
  <si>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</si>
  <si>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</si>
  <si>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</si>
  <si>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</si>
  <si>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</si>
  <si>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</si>
  <si>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</si>
  <si>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</si>
  <si>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</si>
  <si>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</si>
  <si>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</si>
  <si>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</si>
  <si>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</si>
  <si>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</si>
  <si>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</si>
  <si>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</si>
  <si>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</si>
  <si>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</si>
  <si>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</si>
  <si>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</si>
  <si>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</si>
  <si>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</si>
  <si>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</si>
  <si>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</si>
  <si>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</si>
  <si>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</si>
  <si>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</si>
  <si>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</si>
  <si>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</si>
  <si>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</si>
  <si>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</si>
  <si>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</si>
  <si>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</si>
  <si>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</si>
  <si>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</si>
  <si>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</si>
  <si>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</si>
  <si>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</si>
  <si>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</si>
  <si>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</si>
  <si>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</si>
  <si>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</si>
  <si>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</si>
  <si>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</si>
  <si>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</si>
  <si>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</si>
  <si>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</si>
  <si>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</si>
  <si>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</si>
  <si>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</si>
  <si>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</si>
  <si>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</si>
  <si>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</si>
  <si>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</si>
  <si>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</si>
  <si>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</si>
  <si>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</si>
  <si>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</si>
  <si>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</si>
  <si>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</si>
  <si>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</si>
  <si>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</si>
  <si>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</si>
  <si>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</si>
  <si>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</si>
  <si>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</si>
  <si>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</si>
  <si>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</si>
  <si>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</si>
  <si>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</si>
  <si>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</si>
  <si>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</si>
  <si>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</si>
  <si>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</si>
  <si>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</si>
  <si>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</si>
  <si>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</si>
  <si>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</si>
  <si>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</si>
  <si>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</si>
  <si>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</si>
  <si>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</si>
  <si>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</si>
  <si>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</si>
  <si>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</si>
  <si>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</si>
  <si>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</si>
  <si>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</si>
  <si>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</si>
  <si>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</si>
  <si>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</si>
  <si>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</si>
  <si>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</si>
  <si>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</si>
  <si>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</si>
  <si>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</si>
  <si>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</si>
  <si>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</si>
  <si>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</si>
  <si>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</si>
  <si>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</si>
  <si>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</si>
  <si>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</si>
  <si>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</si>
  <si>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</si>
  <si>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</si>
  <si>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</si>
  <si>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</si>
  <si>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</si>
  <si>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</si>
  <si>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</si>
  <si>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</si>
  <si>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</si>
  <si>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</si>
  <si>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</si>
  <si>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</si>
  <si>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</si>
  <si>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</si>
  <si>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</si>
  <si>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</si>
  <si>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</si>
  <si>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</si>
  <si>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</si>
  <si>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</si>
  <si>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</si>
  <si>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</si>
  <si>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</si>
  <si>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</si>
  <si>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</si>
  <si>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</si>
  <si>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</si>
  <si>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</si>
  <si>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</si>
  <si>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</si>
  <si>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</si>
  <si>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</si>
  <si>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</si>
  <si>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</si>
  <si>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</si>
  <si>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</si>
  <si>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</si>
  <si>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</si>
  <si>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</si>
  <si>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</si>
  <si>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</si>
  <si>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</si>
  <si>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</si>
  <si>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</si>
  <si>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</si>
  <si>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</si>
  <si>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</si>
  <si>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</si>
  <si>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</si>
  <si>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</si>
  <si>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</si>
  <si>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</si>
  <si>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</si>
  <si>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</si>
  <si>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</si>
  <si>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</si>
  <si>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</si>
  <si>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</si>
  <si>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</si>
  <si>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</si>
  <si>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</si>
  <si>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</si>
  <si>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</si>
  <si>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</si>
  <si>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</si>
  <si>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</si>
  <si>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</si>
  <si>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</si>
  <si>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</si>
  <si>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</si>
  <si>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</si>
  <si>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</si>
  <si>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</si>
  <si>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</si>
  <si>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</si>
  <si>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</si>
  <si>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</si>
  <si>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</si>
  <si>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</si>
  <si>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</si>
  <si>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</si>
  <si>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</si>
  <si>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</si>
  <si>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</si>
  <si>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</si>
  <si>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</si>
  <si>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</si>
  <si>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</si>
  <si>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</si>
  <si>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</si>
  <si>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</si>
  <si>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</si>
  <si>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</si>
  <si>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</si>
  <si>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</si>
  <si>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</si>
  <si>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</si>
  <si>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</si>
  <si>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</si>
  <si>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</si>
  <si>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</si>
  <si>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</si>
  <si>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</si>
  <si>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</si>
  <si>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</si>
  <si>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</si>
  <si>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</si>
  <si>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</si>
  <si>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</si>
  <si>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</si>
  <si>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</si>
  <si>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</si>
  <si>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</si>
  <si>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</si>
  <si>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</si>
  <si>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</si>
  <si>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</si>
  <si>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</si>
  <si>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</si>
  <si>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</si>
  <si>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</si>
  <si>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</si>
  <si>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</si>
  <si>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</si>
  <si>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</si>
  <si>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</si>
  <si>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</si>
  <si>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</si>
  <si>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</si>
  <si>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</si>
  <si>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</si>
  <si>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</si>
  <si>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</si>
  <si>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</si>
  <si>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</si>
  <si>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</si>
  <si>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</si>
  <si>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</si>
  <si>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</si>
  <si>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</si>
  <si>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</si>
  <si>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</si>
  <si>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</si>
  <si>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</si>
  <si>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</si>
  <si>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</si>
  <si>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</si>
  <si>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</si>
  <si>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</si>
  <si>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</si>
  <si>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</si>
  <si>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</si>
  <si>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</si>
  <si>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</si>
  <si>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</si>
  <si>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</si>
  <si>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</si>
  <si>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</si>
  <si>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</si>
  <si>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</si>
  <si>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</si>
  <si>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</si>
  <si>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</si>
  <si>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</si>
  <si>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</si>
  <si>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</si>
  <si>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</si>
  <si>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</si>
  <si>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</si>
  <si>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</si>
  <si>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</si>
  <si>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</si>
  <si>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</si>
  <si>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</si>
  <si>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</si>
  <si>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</si>
  <si>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</si>
  <si>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</si>
  <si>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</si>
  <si>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</si>
  <si>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</si>
  <si>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</si>
  <si>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</si>
  <si>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</si>
  <si>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</si>
  <si>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</si>
  <si>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</si>
  <si>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</si>
  <si>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</si>
  <si>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</si>
  <si>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</si>
  <si>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</si>
  <si>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</si>
  <si>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</si>
  <si>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</si>
  <si>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</si>
  <si>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</si>
  <si>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</si>
  <si>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</si>
  <si>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</si>
  <si>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</si>
  <si>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</si>
  <si>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</si>
  <si>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</si>
  <si>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</si>
  <si>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</si>
  <si>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</si>
  <si>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</si>
  <si>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</si>
  <si>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</si>
  <si>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</si>
  <si>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</si>
  <si>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</si>
  <si>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</si>
  <si>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</si>
  <si>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</si>
  <si>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</si>
  <si>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</si>
  <si>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</si>
  <si>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</si>
  <si>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</si>
  <si>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Kickstarter</t>
  </si>
  <si>
    <t>Music/ pop</t>
  </si>
  <si>
    <t>Wearable Tech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</si>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</sst>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1"/>
      <color rgb="FFA5030B"/>
      <name val="Calibri"/>
      <family val="2"/>
      <scheme val="minor"/>
    </font>
    <font>
      <sz val="11"/>
      <color theme="1"/>
      <name val="Calibri"/>
      <family val="2"/>
    </font>
    <font>
      <sz val="11"/>
      <color rgb="FFA5030B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2" borderId="0" xfId="0" applyFill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Font="1"/>
    <xf numFmtId="0" fontId="3" fillId="0" borderId="0" xfId="0" applyFo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0" fontId="2" fillId="2" borderId="0" xfId="0" applyFont="1" applyFill="1"/>
    <xf numFmtId="49" fontId="0" fillId="2" borderId="0" xfId="0" applyNumberFormat="1" applyFill="1"/>
    <xf numFmtId="14" fontId="0" fillId="2" borderId="0" xfId="0" applyNumberFormat="1" applyFill="1"/>
    <xf numFmtId="14" fontId="3" fillId="2" borderId="0" xfId="0" applyNumberFormat="1" applyFont="1" applyFill="1"/>
    <xf numFmtId="0" fontId="0" fillId="0" borderId="0" xfId="0" applyFill="1"/>
    <xf numFmtId="0" fontId="0" fillId="0" borderId="0" xfId="0" applyFill="1" applyAlignment="1">
      <alignment wrapText="1"/>
    </xf>
    <xf numFmtId="44" fontId="0" fillId="0" borderId="0" xfId="0" applyNumberFormat="1" applyFill="1"/>
    <xf numFmtId="164" fontId="0" fillId="0" borderId="0" xfId="0" applyNumberFormat="1" applyFill="1"/>
    <xf numFmtId="0" fontId="2" fillId="0" borderId="0" xfId="0" applyFont="1" applyFill="1"/>
    <xf numFmtId="49" fontId="0" fillId="0" borderId="0" xfId="0" applyNumberFormat="1" applyFill="1"/>
    <xf numFmtId="14" fontId="0" fillId="0" borderId="0" xfId="0" applyNumberFormat="1" applyFill="1"/>
    <xf numFmtId="14" fontId="3" fillId="0" borderId="0" xfId="0" applyNumberFormat="1" applyFont="1" applyFill="1"/>
    <xf numFmtId="0" fontId="1" fillId="0" borderId="0" xfId="0" applyFont="1"/>
    <xf numFmtId="165" fontId="5" fillId="0" borderId="0" xfId="0" applyNumberFormat="1" applyFont="1"/>
    <xf numFmtId="165" fontId="4" fillId="0" borderId="0" xfId="0" applyNumberFormat="1" applyFont="1"/>
    <xf numFmtId="165" fontId="0" fillId="0" borderId="0" xfId="0" applyNumberFormat="1" applyFont="1"/>
    <xf numFmtId="165" fontId="3" fillId="0" borderId="0" xfId="0" applyNumberFormat="1" applyFont="1"/>
  </cellXfs>
  <cellStyles count="1">
    <cellStyle name="Normal" xfId="0" builtinId="0"/>
  </cellStyles>
  <dxfs count="3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D-4903-86D0-85B8F1B64DE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BD-4903-86D0-85B8F1B64DE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BD-4903-86D0-85B8F1B64DE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BD-4903-86D0-85B8F1B64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4655663"/>
        <c:axId val="1274650255"/>
      </c:barChart>
      <c:catAx>
        <c:axId val="127465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650255"/>
        <c:crosses val="autoZero"/>
        <c:auto val="1"/>
        <c:lblAlgn val="ctr"/>
        <c:lblOffset val="100"/>
        <c:noMultiLvlLbl val="0"/>
      </c:catAx>
      <c:valAx>
        <c:axId val="127465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65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8-4D27-B47E-B57279FF0A3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E8-4D27-B47E-B57279FF0A3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E8-4D27-B47E-B57279FF0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8844591"/>
        <c:axId val="1388846255"/>
      </c:barChart>
      <c:catAx>
        <c:axId val="138884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846255"/>
        <c:crosses val="autoZero"/>
        <c:auto val="1"/>
        <c:lblAlgn val="ctr"/>
        <c:lblOffset val="100"/>
        <c:noMultiLvlLbl val="0"/>
      </c:catAx>
      <c:valAx>
        <c:axId val="138884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84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5-49CE-AFA2-39D2A4747A2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5-49CE-AFA2-39D2A4747A2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5-49CE-AFA2-39D2A4747A2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A5-49CE-AFA2-39D2A474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3972399"/>
        <c:axId val="1653976143"/>
      </c:lineChart>
      <c:catAx>
        <c:axId val="165397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976143"/>
        <c:crosses val="autoZero"/>
        <c:auto val="1"/>
        <c:lblAlgn val="ctr"/>
        <c:lblOffset val="100"/>
        <c:noMultiLvlLbl val="0"/>
      </c:catAx>
      <c:valAx>
        <c:axId val="165397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97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Theater Market Goals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Theater Market Goals and Pledged</a:t>
          </a:r>
        </a:p>
      </cx:txPr>
    </cx:title>
    <cx:plotArea>
      <cx:plotAreaRegion>
        <cx:series layoutId="boxWhisker" uniqueId="{7A35CD38-8585-4121-A67B-08E2BB1A815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6041AA9-8BF1-4AC7-92E5-AB290E1230B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18CA4A9-59D7-4DCB-B02E-B08CC7000AAA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536574</xdr:colOff>
      <xdr:row>1</xdr:row>
      <xdr:rowOff>66674</xdr:rowOff>
    </xdr:from>
    <xdr:to>
      <xdr:col>14</xdr:col>
      <xdr:colOff>469899</xdr:colOff>
      <xdr:row>16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874615-D44E-4318-853B-3F25E7BF8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</xdr:row>
      <xdr:rowOff>34925</xdr:rowOff>
    </xdr:from>
    <xdr:to>
      <xdr:col>13</xdr:col>
      <xdr:colOff>508000</xdr:colOff>
      <xdr:row>16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1E545-BF8B-4B9A-9C1F-04EAFA3FC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1</xdr:row>
      <xdr:rowOff>41275</xdr:rowOff>
    </xdr:from>
    <xdr:to>
      <xdr:col>13</xdr:col>
      <xdr:colOff>539750</xdr:colOff>
      <xdr:row>16</xdr:row>
      <xdr:rowOff>22225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FAD5EE-C33E-4A19-A68D-D5D59A9C8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2B1EF45-671C-4ED0-AFD8-54C2E85E648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24A9F8A-39A7-4ACD-8237-CC402092CA5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 Letterle" refreshedDate="44603.7460244213" createdVersion="7" refreshedVersion="7" minRefreshableVersion="3" recordCount="4114" xr:uid="{60841F00-2DF7-4B07-B86B-555146B7A07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 Letterle" refreshedDate="44604.466169444444" createdVersion="7" refreshedVersion="7" minRefreshableVersion="3" recordCount="4114" xr:uid="{679C78F9-DD2A-42F7-88CF-BF4E6796081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35E1B-F33A-468C-84F2-937E23580DC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F5699-6369-4D2F-8B88-B8787258289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5C032-FA28-46A4-B4CA-47BC05C30E9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B3884" sqref="B388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" bestFit="1" customWidth="1"/>
    <col min="20" max="20" width="20.54296875" style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9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2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2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2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2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2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2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2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2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2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2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2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2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2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2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2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2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2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2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2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2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2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2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2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2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2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2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2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20">
        <f t="shared" si="3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2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2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2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2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2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2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2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2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2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2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2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2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2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2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2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2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2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2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2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2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2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2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2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2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2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2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2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2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2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2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2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2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2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2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2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2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0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2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2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2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2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2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2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2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2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2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2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2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2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2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2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2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2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2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2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2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2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2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2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2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2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2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2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2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2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2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2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2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2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2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2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2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2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2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2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2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2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2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2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2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2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2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2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2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2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2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2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2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2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2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2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2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20">
        <f t="shared" si="7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2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2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2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2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2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2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2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0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2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2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2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2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2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2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2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2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2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2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2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2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2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2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2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2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2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2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2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2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2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2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20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2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2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2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2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2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2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2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2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2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2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2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2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2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2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2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2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2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2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2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2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2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2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2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2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2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2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2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2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2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2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2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2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2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2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2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2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2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2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2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0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2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0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2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2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2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2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2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2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2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2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2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2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2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2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2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2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2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2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2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2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2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2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2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2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2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2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2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2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2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2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2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2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2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2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2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2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2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2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2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2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2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2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2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2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2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2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2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2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0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2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0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2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0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2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0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2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0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2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0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2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0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2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0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20">
        <f t="shared" si="15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2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0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2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0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2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0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2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0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2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0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2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0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2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0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2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0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2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0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2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2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2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2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2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2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2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2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2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2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2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2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2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2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2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2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2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2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2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2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2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2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2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2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2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2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2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2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2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2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2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2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2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2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2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2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2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2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2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2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2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2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2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2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2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2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0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2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0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2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0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2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0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2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2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0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2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0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2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0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2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0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2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0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2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0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2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0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2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0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2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0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2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2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0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2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0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2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0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2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2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2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2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2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2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2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2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2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2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2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2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2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2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2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2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2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2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2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2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20">
        <f t="shared" si="23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2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2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2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2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2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2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2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2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2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2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2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2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2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2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2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2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2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2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2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2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2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2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2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2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2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2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0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2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0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20">
        <f t="shared" si="23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0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2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0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2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0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2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0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2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0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20">
        <f t="shared" si="23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0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2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0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2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2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0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2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0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2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0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2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0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2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0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2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0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2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0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2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2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2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2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2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2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2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2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2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2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2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2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2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2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2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20">
        <f t="shared" si="27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2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2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2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2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2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2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2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2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2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20">
        <f t="shared" si="27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2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2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2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2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2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2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2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2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2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2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2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2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2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2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2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2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2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2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2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2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0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2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0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2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0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2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2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0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2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0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2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2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0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2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2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0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2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0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2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2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0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2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2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0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2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2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2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0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2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2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2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2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2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2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2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2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2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2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2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2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2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2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2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2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2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2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2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2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2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2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2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2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2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2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2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2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2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2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2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2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2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2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2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2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2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2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2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2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2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2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2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2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2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2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2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0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2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2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0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2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0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2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0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2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0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2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0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2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0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2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2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2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0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2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2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2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0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2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0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2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0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2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0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2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2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2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2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2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2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0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20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0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2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0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2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0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2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0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2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0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2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0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2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0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2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2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0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2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0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2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0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20">
        <f t="shared" si="35"/>
        <v>42721.290972222225</v>
      </c>
    </row>
    <row r="534" spans="1:20" s="9" customFormat="1" ht="43.5" x14ac:dyDescent="0.35">
      <c r="A534" s="9">
        <v>532</v>
      </c>
      <c r="B534" s="23" t="s">
        <v>533</v>
      </c>
      <c r="C534" s="23" t="s">
        <v>4642</v>
      </c>
      <c r="D534" s="24">
        <v>10000</v>
      </c>
      <c r="E534" s="25">
        <v>12325</v>
      </c>
      <c r="F534" s="9" t="s">
        <v>8218</v>
      </c>
      <c r="G534" s="9" t="s">
        <v>8223</v>
      </c>
      <c r="H534" s="9" t="s">
        <v>8245</v>
      </c>
      <c r="I534" s="9">
        <v>1463098208</v>
      </c>
      <c r="J534" s="9">
        <v>1460506208</v>
      </c>
      <c r="K534" s="9" t="b">
        <v>0</v>
      </c>
      <c r="L534" s="9">
        <v>173</v>
      </c>
      <c r="M534" s="9" t="b">
        <v>1</v>
      </c>
      <c r="N534" s="9" t="s">
        <v>8269</v>
      </c>
      <c r="O534" s="26">
        <f t="shared" si="32"/>
        <v>123</v>
      </c>
      <c r="P534" s="26">
        <f t="shared" si="33"/>
        <v>71.239999999999995</v>
      </c>
      <c r="Q534" s="27" t="s">
        <v>8315</v>
      </c>
      <c r="R534" s="9" t="s">
        <v>8316</v>
      </c>
      <c r="S534" s="28">
        <f t="shared" si="34"/>
        <v>42473.007037037038</v>
      </c>
      <c r="T534" s="29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0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2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0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2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0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2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0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2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0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2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2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0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2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2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0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2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2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20">
        <f t="shared" si="35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0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2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0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2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2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0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2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2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0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2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0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2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0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2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0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2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2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0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2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0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2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0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2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0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2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2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2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2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2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0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2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2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2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0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2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2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0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2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2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0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2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2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2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0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2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20">
        <f t="shared" si="35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0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2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2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10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2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0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2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0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2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2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0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2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0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2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2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0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2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0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2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0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2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0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2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2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2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0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2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2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0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2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0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2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2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2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2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2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2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2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0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2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0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2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0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2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0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2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0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2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0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2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2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0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2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2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0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2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0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2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0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2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0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2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0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2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0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2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0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2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0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2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0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2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2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2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0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20">
        <f t="shared" si="3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0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20">
        <f t="shared" si="3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0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2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0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2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0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2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0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2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0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2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2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2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2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2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0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2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0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2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0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2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2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2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2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0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2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2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2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10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2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0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2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0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2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0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2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0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2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0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2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0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20">
        <f t="shared" si="43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0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2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2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0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2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0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2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0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2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0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2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0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2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0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2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0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2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0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2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0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20">
        <f t="shared" si="43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2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0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2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0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2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0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2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2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2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0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2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0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2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2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0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2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2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0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2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0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2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0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2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0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2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2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2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0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2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0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2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0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2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2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0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2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0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2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2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2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0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2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0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2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0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2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0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2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0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2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2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0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2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0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2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0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2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0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2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0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2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2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0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2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2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0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2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2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0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2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0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2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0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2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0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2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0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2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10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2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0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2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0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2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0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2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2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2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0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2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0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2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2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0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2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0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2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0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2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0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2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2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2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0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2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0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2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0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2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0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2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0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2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0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2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0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2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0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2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0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2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2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0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2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0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2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0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2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0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2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0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2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0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2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0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2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0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2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0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2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2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0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2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0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2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0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2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0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2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0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2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0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2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0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2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0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2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0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2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2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0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2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0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2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0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2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0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2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0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2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0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2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0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2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0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2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0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2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2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0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2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0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2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0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2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0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2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2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0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2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0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2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0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2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0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2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1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2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0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2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0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2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2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0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2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0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2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0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2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0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2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0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2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0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2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2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0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2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0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2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0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2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0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2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0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2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0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2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0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2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0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2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0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2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2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0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2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0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2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0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2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0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2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0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2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0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2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0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2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0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2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0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2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2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0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2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0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2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0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2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0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2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0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2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0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2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0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2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0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2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0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2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2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0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2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0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2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0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2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0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2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0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2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0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2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0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2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0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2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0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2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2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0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2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0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2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0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2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0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2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0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2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0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2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0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2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0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2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0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2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2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0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2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0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2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0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2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10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20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0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20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0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2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0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2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0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2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0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2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2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0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2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0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2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0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2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0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2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0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2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0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2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0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2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0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2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0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2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2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0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2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0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2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0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2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0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2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0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2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0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2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0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2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0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2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0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2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2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0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2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0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2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0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2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2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0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2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0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2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0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2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0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2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0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2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2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0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2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20">
        <f t="shared" si="55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0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2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0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2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0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2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0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2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0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2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0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2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0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2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2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0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2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0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2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0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2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0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2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0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2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0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2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0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2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0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2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0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2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2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0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2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0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2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0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2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0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2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0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2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0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2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0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2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10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20">
        <f t="shared" si="55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0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2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2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0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2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2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0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2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2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0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2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2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0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2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0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2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0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2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2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0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2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0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2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0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2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0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2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0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2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0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2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0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2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0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2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0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2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2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0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2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0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2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0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2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0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2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0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20">
        <f t="shared" si="5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0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2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0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2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0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2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0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2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2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0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2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0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2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0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2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0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2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0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2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0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2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0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2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0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2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0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2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2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0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2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0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2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0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2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0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2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0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2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0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2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0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2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0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2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0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2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2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0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2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0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2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0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2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0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2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0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2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0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2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0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2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0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2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0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2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2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0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2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10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2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0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2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0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2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0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2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0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2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0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2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0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2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0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2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2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0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2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0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2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2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0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2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0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2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0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2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0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2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0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2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0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2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2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0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2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0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2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2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2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0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2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0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2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0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2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0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2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0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2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2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0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2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2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0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2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2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0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2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0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2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0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2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0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2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0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2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2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0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2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0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2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0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2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0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2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0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2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0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2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0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20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0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2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0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2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2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0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2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2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2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0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2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0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2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0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2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0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2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0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20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0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2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2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0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2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0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2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0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2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0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2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0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2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10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2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0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2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0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2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0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2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2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0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2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0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2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0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2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0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2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0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2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0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2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0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2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0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2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0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2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2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0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2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2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0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20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0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2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0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2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2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0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20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0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2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2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2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0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2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0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2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0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2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0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2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0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2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0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2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0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2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0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20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0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2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2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0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2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0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2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0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2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0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2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0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2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0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2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0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2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0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2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0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2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2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0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2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0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2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0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20">
        <f t="shared" si="67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2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0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2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0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2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0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2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0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2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0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2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2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0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2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0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2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2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0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2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0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2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0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2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0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2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2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0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2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1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2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0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2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2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0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2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0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2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0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2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0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2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0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2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0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2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2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2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0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2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0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2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2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0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2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0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2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0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2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2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0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2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0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2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2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2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0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2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2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0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2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0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2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2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2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2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0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2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2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2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0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2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2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0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2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2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2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0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2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0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2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0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2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2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2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2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0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2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0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2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0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2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2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0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2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0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2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0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2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2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2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0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2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0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2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0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2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2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0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2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2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0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2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0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2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2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2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0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2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0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2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10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2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0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2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0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2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0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2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0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2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0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2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2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0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2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0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2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0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2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2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0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2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0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20">
        <f t="shared" si="75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0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2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0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2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0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2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2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2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2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2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0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2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2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0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2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0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2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2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0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2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2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0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2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0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2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2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0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2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0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2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0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2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0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2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0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20">
        <f t="shared" si="75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0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2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2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0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2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0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2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0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2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0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2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0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2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0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2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0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2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0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2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0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2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2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0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2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0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2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0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2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0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2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0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2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0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2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0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2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0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2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0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2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2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0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2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0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2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0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2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0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2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0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2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0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2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0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2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10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2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0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2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2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0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2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0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2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0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2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0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2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0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2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0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2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0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2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0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2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0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2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2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0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2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0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2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0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2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0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20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0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2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0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2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0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2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0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2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0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2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2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0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2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0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2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0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2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0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2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0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2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0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2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0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2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0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2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0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2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2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0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2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0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2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0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2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0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2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0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2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0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2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0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2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0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2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0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2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2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0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2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0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2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0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2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0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2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0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2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0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2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0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2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0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2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0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2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2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0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2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0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2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0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2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0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2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0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2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0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2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0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2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0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20">
        <f t="shared" si="7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0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2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2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0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2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10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2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0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2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0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2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0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2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0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2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0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2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0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2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0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2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2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0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2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0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2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0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2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0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2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0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2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0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2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0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2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0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2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0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2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2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0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2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0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2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0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2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0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2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0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2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0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2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0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2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0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2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0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20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2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0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2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0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2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0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2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0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2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0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2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0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2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0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2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20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0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2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2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0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2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0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2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0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2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2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0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2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0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2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0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2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0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20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0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2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2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0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2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0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2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0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2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0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2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0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2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0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2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0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2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0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2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0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2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2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0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2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0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2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0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2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20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0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2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10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2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0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2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0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2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0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2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2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0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2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0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2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0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2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0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2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0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2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0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2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0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2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0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2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0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2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2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0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2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0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2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0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2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0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2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0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2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0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2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0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2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0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2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0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2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2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0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2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0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2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0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2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0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2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0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2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0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2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0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2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0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2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0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2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2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0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2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0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2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0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2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0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2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0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2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0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2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0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2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0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2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0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2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2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0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2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0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2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0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2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0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2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0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2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0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2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0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2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0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2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0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2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2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0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2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0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2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0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2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0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2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0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2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0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2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2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2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0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2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2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0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2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2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2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0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2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0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2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2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0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2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0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2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0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2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2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0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2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0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2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2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2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2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0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2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0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2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0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2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0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2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2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0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2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0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2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0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2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0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2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0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2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0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2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2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0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2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0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2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2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0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2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2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0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2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0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2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0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2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0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2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0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2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0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2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2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20">
        <f t="shared" si="91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0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2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2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2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0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2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0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2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0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2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0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20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0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2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0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2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2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0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2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0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2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0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2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0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2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0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2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0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2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0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2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0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2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0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2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2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0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2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0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2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0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2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10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2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0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2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0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2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0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2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0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2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0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2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2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0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2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0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2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0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2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2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0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2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0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2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0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2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2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0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2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2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0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2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0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2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0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2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0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2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0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2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0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2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0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2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0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2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2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2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2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0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2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0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2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0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2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0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2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0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2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0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2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0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2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0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2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2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0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2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0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2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0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2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0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2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0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2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0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2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0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2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0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2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0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2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2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0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2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0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2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0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2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0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2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0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2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0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2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0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2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0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2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0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2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2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0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2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0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2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0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2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0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2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0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2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0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2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0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2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10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2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0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20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2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0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2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0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2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2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0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2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2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0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2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2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0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2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0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2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2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0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2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0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2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0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2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0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2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0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2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0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2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0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2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0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2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0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2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2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2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0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2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0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20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0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2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0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2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2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0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2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0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2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0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2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2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0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2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0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2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0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20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0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2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0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2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0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2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0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20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0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2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0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20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2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0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2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0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2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0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2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0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2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2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0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2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0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2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0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2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2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2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0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2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0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2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0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2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0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2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2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0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2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2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0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2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0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2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2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0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2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10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2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0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2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0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2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0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2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0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2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0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2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0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2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0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2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2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0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2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0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2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0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2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0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2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0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2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0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2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0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2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0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2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0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2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2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0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2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0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2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0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2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0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2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0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2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0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2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0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2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0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2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0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2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2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0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2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0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2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0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2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0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2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0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2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0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2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0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2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0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2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0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2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2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0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2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0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2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0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2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0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2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0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2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0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2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0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2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0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2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0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2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2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0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2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0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2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0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2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0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2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0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2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0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2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0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2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0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2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0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2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2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0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2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0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2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0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2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0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2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0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2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10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2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0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20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0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2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0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2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2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0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2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0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2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0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2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0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2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0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2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0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2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0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2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0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2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0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2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2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0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2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0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2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0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2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0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2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0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2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0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2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0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2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2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0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2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2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0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2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0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2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0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2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0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20">
        <f t="shared" si="107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0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2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2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0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2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0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2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0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2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2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0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2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0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2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2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2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0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2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0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2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0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2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0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2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0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2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2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0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2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0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2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0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2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0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2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0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2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0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2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2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0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2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0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2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2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0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2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0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2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0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2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2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0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2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0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2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0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2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0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2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2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1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2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0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2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0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2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0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2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0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2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0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2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2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0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2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0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2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0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2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2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2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0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20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0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2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0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2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0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2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0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2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0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2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0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2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0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20">
        <f t="shared" si="111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2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0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2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0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2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0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2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0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2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0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2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0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2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0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2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0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2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0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2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2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0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2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0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2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0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2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0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2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0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2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0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2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0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2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0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2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0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2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2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0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2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0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2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0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2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0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2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0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2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0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2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0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2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0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2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0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2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2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0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2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0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2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0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2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0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2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0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2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0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2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0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2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0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2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0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2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2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0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2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0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2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0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2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10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2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0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2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0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2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0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2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0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2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0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2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2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0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2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0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2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0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2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0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2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0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2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0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2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0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2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0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2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0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2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2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0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2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0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2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2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0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2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0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2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0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2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0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2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0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2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0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2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2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0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2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0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2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0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2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0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2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0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2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0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2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0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2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0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2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0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2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2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0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2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0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2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0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2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0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2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0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2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0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2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0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2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0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2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0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2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2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0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2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0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2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0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2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0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2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0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2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0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2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0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2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0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2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0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2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2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0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2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0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2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0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2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0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2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0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2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0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2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0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2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10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2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0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2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2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0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2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0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2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0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2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0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2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2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0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2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2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0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2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2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2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0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2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0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2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0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2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0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2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2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2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0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2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0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2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0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2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2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2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0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2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0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2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0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2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0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2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0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2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0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2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0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2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0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2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2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0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2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0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2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0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2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0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2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0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2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0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2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0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2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0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2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0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2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2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0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2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0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2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0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20">
        <f t="shared" si="11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0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2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0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2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2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2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0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2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20">
        <f t="shared" si="11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2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0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2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0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2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2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0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2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0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2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0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2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0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2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0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2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0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2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2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0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2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10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2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0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2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0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2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0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2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0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2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0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2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0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2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0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2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2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0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2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0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2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0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2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0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2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0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2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0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2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0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2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0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2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0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2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2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0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2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0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2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0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2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0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2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0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2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0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2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0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2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0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2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0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2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2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0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2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0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2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0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2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0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2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0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2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0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2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0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2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0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2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0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2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2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0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2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0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2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0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2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0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2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0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2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0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2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0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20">
        <f t="shared" si="123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0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2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0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2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2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0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2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0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2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0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2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0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2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0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2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0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2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0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2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0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2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0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2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2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0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2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0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2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0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2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0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2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0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2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10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2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0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2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2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0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2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2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0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2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0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2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0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2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2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0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2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0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2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0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2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0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2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0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2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2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0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2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0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2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0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2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0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2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0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2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0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2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0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2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0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2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0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2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2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0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2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0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2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0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2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0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2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0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2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0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2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0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2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0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2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0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2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2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0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2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0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2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0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2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0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2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0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2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0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2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0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2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0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2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0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2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2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0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2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0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2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0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2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0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2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0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2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0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2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0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2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0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2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0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2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2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0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2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0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2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0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2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0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20">
        <f t="shared" si="127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0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2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0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2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0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2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0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2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0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2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1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2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0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2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0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2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0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2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0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2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0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2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0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2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0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2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0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2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0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2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2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0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2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0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2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0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2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0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2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0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2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0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2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0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2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0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2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0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2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2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0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2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0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2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0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2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0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2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0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2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0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2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0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2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0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2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0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2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2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0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2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0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2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0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20">
        <f t="shared" si="131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0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2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0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2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0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2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0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2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0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2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0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2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2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0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2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0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2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0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2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0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2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0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2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0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2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0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2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0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2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0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2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2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0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2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0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2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0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2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0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2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0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2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0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2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0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2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0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2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0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2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2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0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2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0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2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0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2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10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2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0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2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0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2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0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2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0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2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0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2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2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0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2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0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2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0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2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2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0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2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0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2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0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2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2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0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2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2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0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2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2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0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2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0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2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0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2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0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2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0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2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2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0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2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2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0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2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2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0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2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0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2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0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2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0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2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0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2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2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0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2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2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0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2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0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2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2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2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2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0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2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0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2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0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2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0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2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2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0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2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0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2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0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2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0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2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0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2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0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2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0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2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0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2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0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2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2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0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2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0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2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0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2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0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2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0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2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0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2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0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2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10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2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0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2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2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0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2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0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2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0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2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0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2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0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2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0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2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0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2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0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2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0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2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2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0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2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0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2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0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2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0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2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0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2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0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2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0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2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0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2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0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2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2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0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2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0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2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0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2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0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2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0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2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0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2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0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2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0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2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0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2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2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0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2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0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2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0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2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0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2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0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2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0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2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0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2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0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2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0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2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2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0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2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0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2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0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2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0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2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0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2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0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2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0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2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0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2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0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2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2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0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2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0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2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0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2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0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2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0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2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0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2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0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2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0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2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0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2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2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0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2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10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2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0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2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0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2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0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2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0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2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0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2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0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2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0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2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2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0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2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0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2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0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2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0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2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0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2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0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2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0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2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0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2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0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2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2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0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2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0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2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0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2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0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2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0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2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0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2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0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2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0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2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0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2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2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0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2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0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2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0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2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0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2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0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2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0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2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0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2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0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2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0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2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2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0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2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0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2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0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2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0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2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0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2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0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2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0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2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0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2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0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2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2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0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2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0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2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0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2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0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2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0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2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0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2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0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2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0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2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0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2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2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0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2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0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2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0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2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0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2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0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2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10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2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0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20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0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2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0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2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2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0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2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0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2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0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2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0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2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0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2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0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2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0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2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0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2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0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2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2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0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2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0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2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0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2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0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2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0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20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0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2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0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2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0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2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0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2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2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0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2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0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2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0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20">
        <f t="shared" si="147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0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2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0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2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0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2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0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2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0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2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0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2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2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0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2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0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2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0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20">
        <f t="shared" si="147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0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2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0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2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2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0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2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2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0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20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2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0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2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0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2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0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2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0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2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0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2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2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0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20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0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2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0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20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2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0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2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2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0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2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0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20">
        <f t="shared" si="147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0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2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0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2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0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2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0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2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0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2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1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20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0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20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2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0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2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0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2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20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20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0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2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0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2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0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2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2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0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2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2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0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2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0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2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0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2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0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2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0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2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0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2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0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2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2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2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0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2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2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0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2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2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2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0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2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2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0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2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2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0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2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0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2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0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2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2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0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2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0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2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0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2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0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2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0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2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2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0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2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0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2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0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2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0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2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0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2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0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2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0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2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2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0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2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2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0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2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0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2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2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2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2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0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2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2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0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2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2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2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0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2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0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2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2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10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2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0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2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2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2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2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0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2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2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0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2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20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0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2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0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2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0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2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0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2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0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2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0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2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0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20">
        <f t="shared" si="155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2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0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2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0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20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0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2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0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2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0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2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0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20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0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2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0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2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0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2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2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0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2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0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2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0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2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0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2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0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2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0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2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0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2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0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2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0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2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2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0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2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0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2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0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2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0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2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0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2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0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2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0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2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0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2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0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2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2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0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2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0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2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0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2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0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2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0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20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0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2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0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2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0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2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0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2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2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0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2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0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20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0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20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0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2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0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2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0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20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0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2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10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2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0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2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2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0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2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0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2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0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2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20">
        <f t="shared" si="15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0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2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0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2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0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2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0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2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0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2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2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0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2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2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0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2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0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2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0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2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0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2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0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2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0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2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0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2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2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2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0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2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0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2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0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2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0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2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0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2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0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2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0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2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0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2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2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0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2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0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2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0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2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0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2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0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2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0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2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0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2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0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2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0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2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2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0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2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0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2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0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2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0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2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0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2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0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2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0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2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0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2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0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2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2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0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2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0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2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0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2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0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2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0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2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0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2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0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2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0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2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0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2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2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0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2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10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2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0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20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0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2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0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2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0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2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0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2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0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2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2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2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0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2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0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2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2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0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2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0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2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0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2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0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20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0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2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0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2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2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2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0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2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0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2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2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0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2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0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2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2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2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0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2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2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2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0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2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0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2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2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0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2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2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0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2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0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2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0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2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2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0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2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0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2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0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2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0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2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0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2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0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2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0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2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0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20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0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2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2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0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2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0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2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0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2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0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2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0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2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0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2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0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2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0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2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0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2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2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0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2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0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2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0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20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0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2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0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2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10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20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0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2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0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2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0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2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2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0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2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0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2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0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2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0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2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0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2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0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2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0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2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0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2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0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2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2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0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2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0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2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0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2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0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2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0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2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0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2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0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2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0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2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0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2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2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2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0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2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0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20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0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2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0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2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2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0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2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0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2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0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2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2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0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20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2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0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2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0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2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0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2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0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20">
        <f t="shared" si="167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0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2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0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2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0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2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2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0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2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0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2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0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2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0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2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0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2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0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2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0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2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0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2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0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2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2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2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0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2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0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2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0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2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2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0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2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2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0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2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0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2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1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2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0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2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0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2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2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0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2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0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2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2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2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0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2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0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2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2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0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2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0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20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0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2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0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2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0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2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0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2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0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2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0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2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0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2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2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0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2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0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2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0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2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0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2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0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2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0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2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0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2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0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2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0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2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2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0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2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0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2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0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2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0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2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0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2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0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2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0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2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0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2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0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2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2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0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2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0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2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0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2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0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2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0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20">
        <f t="shared" si="171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0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2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0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2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0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2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0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2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2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0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2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0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2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2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0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2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0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2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0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2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0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2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0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2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0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2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2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0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2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0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2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0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2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10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2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0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2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0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2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0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2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0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2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0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2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2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0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2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0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2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0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2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0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2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2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0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2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0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2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0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2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0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2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2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2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0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2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0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2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0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2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2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0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2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0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2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0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2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2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2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0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2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0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2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0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2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0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2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0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2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0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2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0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2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0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2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0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2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2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0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2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0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2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0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2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0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2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0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2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0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2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0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2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0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2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0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2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2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0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2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0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2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0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20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0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2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0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2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0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2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0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2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0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2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0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2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2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0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2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0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2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0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2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0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2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0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2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0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2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0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2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0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2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10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2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2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0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2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0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2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0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2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0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2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0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2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0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2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0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2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0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2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0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2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2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0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2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0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2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0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2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0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2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0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2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0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2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0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2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0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2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0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2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2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0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2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0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2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0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2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0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2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0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2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0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2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0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2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0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2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0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2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2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0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2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0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2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0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2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0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2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0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2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0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2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0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2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0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2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0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2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2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0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2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0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2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0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2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0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2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0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2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0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2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0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2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0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2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0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2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2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0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2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0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2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0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2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0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2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0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2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0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2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0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2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0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2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0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2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2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0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2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10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2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10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20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0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2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0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2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0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2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0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2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0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2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0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2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2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0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2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0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2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0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2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0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2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0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2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0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2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0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2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0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2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0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2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2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0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2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0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2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0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2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0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2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0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2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0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2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0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2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0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2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0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2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2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0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2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0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2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0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2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0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2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0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2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0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2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0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2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0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2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0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2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2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0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2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0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20">
        <f t="shared" si="183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0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2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0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2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0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2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0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2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0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20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0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2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0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2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2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0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2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0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2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0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2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0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20">
        <f t="shared" si="183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0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2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0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2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0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2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0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2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0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2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2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0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2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0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2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0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2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0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2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0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2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10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2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0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2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0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2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0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2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2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0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2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0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2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0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2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0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2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0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2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0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20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0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2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0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2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0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2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2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0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2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0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2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0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2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0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2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0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2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0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2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0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2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0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2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0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2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2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0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2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0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2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0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2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0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2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0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2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0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2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0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2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0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2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0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2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2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0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2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0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2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0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2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0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2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0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2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0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2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0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2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0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2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0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2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2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0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2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0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2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0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2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0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2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0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2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0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2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0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2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0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20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0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2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2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0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2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0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2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0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2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0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2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0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2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0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2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0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2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0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20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0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2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2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0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2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0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2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0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2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0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2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0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2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0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2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0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2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0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2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0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2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2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0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2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0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2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0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2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0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2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0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2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0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2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0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2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0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2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0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2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2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0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2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0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2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0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2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0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2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0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2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0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2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0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2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0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2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0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2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2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0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2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0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2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0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2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0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2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0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2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0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2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0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2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0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2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0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20">
        <f t="shared" si="191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2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0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2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0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2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0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2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0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2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0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2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0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2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0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2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0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2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0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2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2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0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2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0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2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0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2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0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2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0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2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0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2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0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2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0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2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0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2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2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0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2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0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2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0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2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10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2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0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2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0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2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0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2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0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2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0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2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2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0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2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0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2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0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2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0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2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0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2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0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2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0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2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0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2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0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2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2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0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2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0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2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0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2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0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2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0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2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0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2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0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2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0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2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0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2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2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0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2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0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2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0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2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0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2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0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2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0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2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0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2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0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2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0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2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2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0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2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0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2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0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2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0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2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0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2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0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2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0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2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0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2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0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2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2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0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2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0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20">
        <f t="shared" si="195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0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2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0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2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0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2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0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2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0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2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0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2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0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2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2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0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2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0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2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0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2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0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2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0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2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0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2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0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2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10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2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10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20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2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0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2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0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2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0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2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0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2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0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2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0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2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0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2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0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2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0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2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2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0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2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0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2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0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2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0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2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0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2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0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2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0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2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0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2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0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2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2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0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2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0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2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0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2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0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2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0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2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0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2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0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2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0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2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0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2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2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0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2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0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2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0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2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0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2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0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2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0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2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0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2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0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2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0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2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2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0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2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0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2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0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2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0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2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0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2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0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2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0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2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0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2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0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2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2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0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2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0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2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0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2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0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2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0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2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0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2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0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2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0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2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0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2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2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0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2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10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2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10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2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0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2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0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2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0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2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0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2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0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2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0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2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2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0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2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0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2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0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2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0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2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0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2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0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2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0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2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0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2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0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2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2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0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2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0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2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0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2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0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2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0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2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0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2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0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2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0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2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0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2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2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0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2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0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2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0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2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0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2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0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2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0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2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0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2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0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2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0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2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2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0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2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0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2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0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2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0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2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0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2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0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2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0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2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0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2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0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2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2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0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2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0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2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0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2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0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2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0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2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0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2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0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2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0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2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0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2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2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0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2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0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2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0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2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0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2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0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2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10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2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10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20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0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2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0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2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2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0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2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0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2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0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2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0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2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0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2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0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2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0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2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0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2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0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2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2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0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2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0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2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0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2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0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2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0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2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0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2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0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2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0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2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0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2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2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0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2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0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2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0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2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0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2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0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2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0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2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0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2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0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2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0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2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2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0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2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0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2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0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2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0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2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0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2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0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2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0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2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0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2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0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2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2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0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2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0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2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0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2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0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2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0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2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0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2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0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2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0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2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0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2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2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0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2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0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2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0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2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0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2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0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2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0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2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0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2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0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2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0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2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1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2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10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20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0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2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0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2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0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2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0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2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0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2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0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2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0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2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0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2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2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0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2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0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2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0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2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0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2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0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2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0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2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0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2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0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2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0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2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2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0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2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0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2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0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2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0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2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0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2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0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2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0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2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0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2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0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2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2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0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2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0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2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0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2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0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2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0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2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0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2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0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2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0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2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0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2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2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0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2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0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2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0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2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0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2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0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2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0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2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0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2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0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2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0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2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2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0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2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0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2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0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2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0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2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0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2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0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2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0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2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0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2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0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2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2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0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2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0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2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0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2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10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2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10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20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0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2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0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2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0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2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0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2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2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0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2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0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2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0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2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0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2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0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2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0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2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0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2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0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2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0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2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2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0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2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0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2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0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2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0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2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0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2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0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2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0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2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0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2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0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2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2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0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2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0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2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0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2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0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2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0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2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0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2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0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2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0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2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0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2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2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0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2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0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2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0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2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0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2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0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2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0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2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0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2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0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2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0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2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2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0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2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0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2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0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2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0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2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0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2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0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2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0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2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0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2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0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2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2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0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2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0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2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0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2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0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2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0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2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0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2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0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2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10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2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10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20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2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0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2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0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2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0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2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0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2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0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2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0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2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0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2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0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2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0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2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2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0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2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0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20">
        <f t="shared" si="21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0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2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0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2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0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2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0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2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0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2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0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2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0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2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2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0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2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0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2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0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2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0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2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0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2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0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2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0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2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0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2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0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2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2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0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2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0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2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0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2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0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2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0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2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0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2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0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2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0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2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0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2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2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0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2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0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2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0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2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0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2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0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20">
        <f t="shared" si="21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0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2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0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2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0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2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0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2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2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0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2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0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2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0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2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0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2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0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2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0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2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0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2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0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2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0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2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2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0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2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10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2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10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20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0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2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0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2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0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2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0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2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0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2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0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2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2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0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2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0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2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0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2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0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2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0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2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0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2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0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2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0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2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0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2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2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0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2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0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2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0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2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0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2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0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2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0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2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0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2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0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2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0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2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2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0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2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0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2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0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2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0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2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0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2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0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2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0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2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0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2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0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2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2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0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2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0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2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0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2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0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2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0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2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0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2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0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2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0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2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0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2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2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0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2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0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2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0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2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0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2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0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2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0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2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0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2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0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2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0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2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2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0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2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0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20">
        <f t="shared" si="223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0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2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0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2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0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2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10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2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10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20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0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2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0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2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2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0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2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0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2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0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2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0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2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0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2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0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2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0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2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0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2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0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2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2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0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2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0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2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0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2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0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2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0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2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0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2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0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2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0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2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0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2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2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0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2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0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2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0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2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0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2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0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2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0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2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0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2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0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2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0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2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2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0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2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0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2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0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2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0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2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0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2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0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2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0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2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0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2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0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20">
        <f t="shared" si="227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2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0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2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0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2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0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2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0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2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0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2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0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2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0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2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0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2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0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2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20">
        <f t="shared" si="227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0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2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0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2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0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2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0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2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0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2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0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2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0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2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0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2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0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2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1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2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10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20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0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2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0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20">
        <f t="shared" si="231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0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2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0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2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0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2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0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2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0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2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0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2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2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0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2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0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2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0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2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0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2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0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2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0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2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0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2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0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2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0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2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2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0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2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0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2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0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2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0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2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0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2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0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2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0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2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0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2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0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2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2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0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2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0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2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0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2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0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2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0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2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0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2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0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2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0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2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0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2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2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0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2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0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2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0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2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0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2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0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2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0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2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0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2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0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2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0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2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2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0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2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0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2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0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2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0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2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0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2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0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2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0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2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0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2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0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2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2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0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2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0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2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0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2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10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2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10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20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0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2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0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2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0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2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0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2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2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0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2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0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2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0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2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0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2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0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2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0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2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0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2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0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2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0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2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2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0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2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0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2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0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2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0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2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0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2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0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2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0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2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0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2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0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2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2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0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2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0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2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0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2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0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2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0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2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0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2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0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2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0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2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0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2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2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0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2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0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2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0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2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0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2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0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2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0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2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0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2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0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2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0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2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2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0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2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0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2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0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2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0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2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0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2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0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2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0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2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0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2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0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2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2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0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2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0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2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0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2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0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2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0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2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0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2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0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2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10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2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10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20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2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0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2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0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2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0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2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0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2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0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2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0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2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0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2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0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2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0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2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2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0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2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0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2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0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2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0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2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0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2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0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2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0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2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0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2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0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2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2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0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2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0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2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0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2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0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2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0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2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0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2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0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2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0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2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0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2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2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0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2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0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2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0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2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0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2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0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2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0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2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0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2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0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2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0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2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2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0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2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0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2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0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2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0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2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0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2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0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2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0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2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0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2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0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2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2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0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2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0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2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0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2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0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2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0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2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0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2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0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2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0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2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0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2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2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0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2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10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2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10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2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0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2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0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2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0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2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0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2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0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2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0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2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2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0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2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0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2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0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2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0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2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0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2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0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2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0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2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0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2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0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2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2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0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2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0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2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0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2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0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2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0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2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0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2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0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2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0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2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0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2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2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0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2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0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20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0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2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0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2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0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2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0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2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0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2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0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2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0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2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2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0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2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0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2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0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2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0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2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0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2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0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2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0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2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0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2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0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2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2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0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2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0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2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0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2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0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2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0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2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0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2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0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2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0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2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0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2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2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0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2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0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2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0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2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0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2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0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2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10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2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10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2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0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2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0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2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2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0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2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0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2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0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2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0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2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0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2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0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2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0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2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0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2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0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2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2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0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2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0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2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0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2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0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2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0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2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0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2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0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2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0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2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0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2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2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0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2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0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2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0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2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0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2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0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2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0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2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0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2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0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2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0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2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2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0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2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0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2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0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2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0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2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0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2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0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2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0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2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0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20">
        <f t="shared" si="24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0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2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2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0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2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0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2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0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2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0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2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0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2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0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2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0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2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0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2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0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20">
        <f t="shared" si="24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2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0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2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0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2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0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2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0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2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0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2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0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2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0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2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0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2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0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2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1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2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10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2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0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2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0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2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0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2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0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2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0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2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0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2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0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2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0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2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2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0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2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0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2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0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2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0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2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0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2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0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2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0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2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0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2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0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2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2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0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2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0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2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0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2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0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2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0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2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0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2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0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2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0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2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0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2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2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0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2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0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2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0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2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0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2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0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2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0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2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0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2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0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2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0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2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2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0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2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0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2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0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2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0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2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0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2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0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20">
        <f t="shared" si="25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0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2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0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2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0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2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2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0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2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0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2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0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2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0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2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0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2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0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2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0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2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0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2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0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2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2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0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2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0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2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0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2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10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2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10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2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0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2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0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2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0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2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0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2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2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0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2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0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2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0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2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0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2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0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2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0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2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0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2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0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2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0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2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2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0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2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0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2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0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2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0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2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0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2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0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2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0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2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0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2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0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2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2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0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2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0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2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0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2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0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2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0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2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0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2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0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2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0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2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0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2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2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0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2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0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2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0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2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0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2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0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2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0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2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0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2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0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2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0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2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2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0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2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0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2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0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2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0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2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0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2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0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2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0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2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0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2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0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2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2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0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2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0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2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0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2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0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2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0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2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0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2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0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2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10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2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10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20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2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0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2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0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2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0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2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0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2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0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2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0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2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0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2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0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2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0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2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2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0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2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0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2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0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2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0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2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0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20">
        <f t="shared" si="259"/>
        <v>42377.273611111115</v>
      </c>
    </row>
  </sheetData>
  <autoFilter ref="N1:N4115" xr:uid="{00000000-0001-0000-0000-000000000000}"/>
  <sortState xmlns:xlrd2="http://schemas.microsoft.com/office/spreadsheetml/2017/richdata2" ref="A2:O4115">
    <sortCondition ref="A1:A4115"/>
  </sortState>
  <conditionalFormatting sqref="F1:F1048576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5FA3-C56B-4B04-BE9D-4109F6097C87}">
  <dimension ref="A1:F6"/>
  <sheetViews>
    <sheetView workbookViewId="0">
      <selection activeCell="E3" sqref="E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91AEE-3647-4527-959E-8EB24203A359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8358</v>
      </c>
      <c r="B1" t="s">
        <v>8364</v>
      </c>
    </row>
    <row r="2" spans="1:5" x14ac:dyDescent="0.35">
      <c r="A2" s="13" t="s">
        <v>8222</v>
      </c>
      <c r="B2" t="s">
        <v>8224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82474-ED76-4C39-97C2-B111C9C98DF0}">
  <dimension ref="A1:F18"/>
  <sheetViews>
    <sheetView workbookViewId="0">
      <selection activeCell="G21" sqref="G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8315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22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5">
      <c r="A7" s="22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5">
      <c r="A8" s="22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5">
      <c r="A9" s="22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5">
      <c r="A10" s="22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5">
      <c r="A11" s="22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5">
      <c r="A12" s="22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5">
      <c r="A13" s="22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5">
      <c r="A14" s="22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5">
      <c r="A15" s="22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5">
      <c r="A16" s="22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5">
      <c r="A17" s="22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5">
      <c r="A18" s="22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FCEF5-F832-4A1A-A235-6F042E5EAD16}">
  <dimension ref="A1:F6"/>
  <sheetViews>
    <sheetView workbookViewId="0">
      <selection activeCell="A4" sqref="A4"/>
    </sheetView>
  </sheetViews>
  <sheetFormatPr defaultRowHeight="14.5" x14ac:dyDescent="0.35"/>
  <cols>
    <col min="1" max="1" width="21" customWidth="1"/>
    <col min="2" max="2" width="34.08984375" customWidth="1"/>
    <col min="5" max="5" width="15.90625" bestFit="1" customWidth="1"/>
  </cols>
  <sheetData>
    <row r="1" spans="1:6" s="1" customFormat="1" x14ac:dyDescent="0.3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s="17" customFormat="1" x14ac:dyDescent="0.35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18">
        <f>VLOOKUP(A2, Kickstarter!B:P, 15, FALSE)</f>
        <v>51.79</v>
      </c>
      <c r="F2" s="18">
        <f>VLOOKUP(A2, Kickstarter!B:P, 11, FALSE)</f>
        <v>39</v>
      </c>
    </row>
    <row r="3" spans="1:6" s="17" customFormat="1" x14ac:dyDescent="0.3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8">
        <f>VLOOKUP(A3, Kickstarter!B:P, 15, FALSE)</f>
        <v>36.07</v>
      </c>
      <c r="F3" s="18">
        <f>VLOOKUP(A3, Kickstarter!B:P, 11, FALSE)</f>
        <v>56</v>
      </c>
    </row>
    <row r="4" spans="1:6" s="17" customFormat="1" x14ac:dyDescent="0.3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8">
        <f>VLOOKUP(A4, Kickstarter!B:P, 15, FALSE)</f>
        <v>33.03</v>
      </c>
      <c r="F4" s="18">
        <f>VLOOKUP(A4, Kickstarter!B:P, 11, FALSE)</f>
        <v>78</v>
      </c>
    </row>
    <row r="5" spans="1:6" s="17" customFormat="1" x14ac:dyDescent="0.3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8">
        <f>VLOOKUP(A5, Kickstarter!B:P, 15, FALSE)</f>
        <v>44.92</v>
      </c>
      <c r="F5" s="18">
        <f>VLOOKUP(A5, Kickstarter!B:P, 11, FALSE)</f>
        <v>26</v>
      </c>
    </row>
    <row r="6" spans="1:6" s="17" customFormat="1" x14ac:dyDescent="0.3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8">
        <f>VLOOKUP(A6, Kickstarter!B:P, 15, FALSE)</f>
        <v>36.61</v>
      </c>
      <c r="F6" s="18">
        <f>VLOOKUP(A6, Kickstarter!B:P, 11, FALSE)</f>
        <v>113</v>
      </c>
    </row>
  </sheetData>
  <pageMargins left="0.7" right="0.7" top="0.75" bottom="0.75" header="0.3" footer="0.3"/>
  <pageSetup orientation="portrait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E212F-0577-4D11-A779-509DAB16C7E7}">
  <dimension ref="A1:T413"/>
  <sheetViews>
    <sheetView workbookViewId="0">
      <selection activeCell="H8" sqref="H8"/>
    </sheetView>
  </sheetViews>
  <sheetFormatPr defaultRowHeight="14.5" x14ac:dyDescent="0.35"/>
  <cols>
    <col min="4" max="4" width="12.08984375" bestFit="1" customWidth="1"/>
    <col min="5" max="5" width="10.816406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9" t="s">
        <v>8366</v>
      </c>
    </row>
    <row r="2" spans="1:20" ht="43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0">
        <v>93.43</v>
      </c>
      <c r="Q2" s="12" t="s">
        <v>8315</v>
      </c>
      <c r="R2" t="s">
        <v>8316</v>
      </c>
      <c r="S2" s="16">
        <v>42646.092812499999</v>
      </c>
      <c r="T2" s="20">
        <v>42675.207638888889</v>
      </c>
    </row>
    <row r="3" spans="1:20" ht="43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0">
        <v>110.97</v>
      </c>
      <c r="Q3" s="12" t="s">
        <v>8315</v>
      </c>
      <c r="R3" t="s">
        <v>8316</v>
      </c>
      <c r="S3" s="16">
        <v>42430.040798611109</v>
      </c>
      <c r="T3" s="20">
        <v>42449.999131944445</v>
      </c>
    </row>
    <row r="4" spans="1:20" ht="43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0">
        <v>71.790000000000006</v>
      </c>
      <c r="Q4" s="12" t="s">
        <v>8315</v>
      </c>
      <c r="R4" t="s">
        <v>8316</v>
      </c>
      <c r="S4" s="16">
        <v>42238.13282407407</v>
      </c>
      <c r="T4" s="20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0">
        <v>1000</v>
      </c>
      <c r="Q5" s="12" t="s">
        <v>8315</v>
      </c>
      <c r="R5" t="s">
        <v>8316</v>
      </c>
      <c r="S5" s="16">
        <v>41850.400937500002</v>
      </c>
      <c r="T5" s="20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0">
        <v>63.83</v>
      </c>
      <c r="Q6" s="12" t="s">
        <v>8315</v>
      </c>
      <c r="R6" t="s">
        <v>8316</v>
      </c>
      <c r="S6" s="16">
        <v>42753.205625000002</v>
      </c>
      <c r="T6" s="20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0">
        <v>44.33</v>
      </c>
      <c r="Q7" s="12" t="s">
        <v>8315</v>
      </c>
      <c r="R7" t="s">
        <v>8316</v>
      </c>
      <c r="S7" s="16">
        <v>42155.920219907406</v>
      </c>
      <c r="T7" s="20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0">
        <v>126.55</v>
      </c>
      <c r="Q8" s="12" t="s">
        <v>8315</v>
      </c>
      <c r="R8" t="s">
        <v>8316</v>
      </c>
      <c r="S8" s="16">
        <v>42157.591064814813</v>
      </c>
      <c r="T8" s="20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0">
        <v>129.03</v>
      </c>
      <c r="Q9" s="12" t="s">
        <v>8315</v>
      </c>
      <c r="R9" t="s">
        <v>8316</v>
      </c>
      <c r="S9" s="16">
        <v>42676.065150462964</v>
      </c>
      <c r="T9" s="20">
        <v>42721.290972222225</v>
      </c>
    </row>
    <row r="10" spans="1:20" s="30" customFormat="1" ht="261" x14ac:dyDescent="0.35">
      <c r="A10" s="30">
        <v>532</v>
      </c>
      <c r="B10" s="31" t="s">
        <v>533</v>
      </c>
      <c r="C10" s="31" t="s">
        <v>4642</v>
      </c>
      <c r="D10" s="32">
        <v>10000</v>
      </c>
      <c r="E10" s="33">
        <v>12325</v>
      </c>
      <c r="F10" s="30" t="s">
        <v>8218</v>
      </c>
      <c r="G10" s="30" t="s">
        <v>8223</v>
      </c>
      <c r="H10" s="30" t="s">
        <v>8245</v>
      </c>
      <c r="I10" s="30">
        <v>1463098208</v>
      </c>
      <c r="J10" s="30">
        <v>1460506208</v>
      </c>
      <c r="K10" s="30" t="b">
        <v>0</v>
      </c>
      <c r="L10" s="30">
        <v>173</v>
      </c>
      <c r="M10" s="30" t="b">
        <v>1</v>
      </c>
      <c r="N10" s="30" t="s">
        <v>8269</v>
      </c>
      <c r="O10" s="34">
        <v>123</v>
      </c>
      <c r="P10" s="34">
        <v>71.239999999999995</v>
      </c>
      <c r="Q10" s="35" t="s">
        <v>8315</v>
      </c>
      <c r="R10" s="30" t="s">
        <v>8316</v>
      </c>
      <c r="S10" s="36">
        <v>42473.007037037038</v>
      </c>
      <c r="T10" s="37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0">
        <v>40.85</v>
      </c>
      <c r="Q11" s="12" t="s">
        <v>8315</v>
      </c>
      <c r="R11" t="s">
        <v>8316</v>
      </c>
      <c r="S11" s="16">
        <v>42282.768414351856</v>
      </c>
      <c r="T11" s="20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0">
        <v>252.02</v>
      </c>
      <c r="Q12" s="12" t="s">
        <v>8315</v>
      </c>
      <c r="R12" t="s">
        <v>8316</v>
      </c>
      <c r="S12" s="16">
        <v>42473.794710648144</v>
      </c>
      <c r="T12" s="20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0">
        <v>65.16</v>
      </c>
      <c r="Q13" s="12" t="s">
        <v>8315</v>
      </c>
      <c r="R13" t="s">
        <v>8316</v>
      </c>
      <c r="S13" s="16">
        <v>42712.23474537037</v>
      </c>
      <c r="T13" s="20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0">
        <v>65.87</v>
      </c>
      <c r="Q14" s="12" t="s">
        <v>8315</v>
      </c>
      <c r="R14" t="s">
        <v>8316</v>
      </c>
      <c r="S14" s="16">
        <v>42561.154664351852</v>
      </c>
      <c r="T14" s="20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0">
        <v>36.08</v>
      </c>
      <c r="Q15" s="12" t="s">
        <v>8315</v>
      </c>
      <c r="R15" t="s">
        <v>8316</v>
      </c>
      <c r="S15" s="16">
        <v>42709.134780092587</v>
      </c>
      <c r="T15" s="20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0">
        <v>44.19</v>
      </c>
      <c r="Q16" s="12" t="s">
        <v>8315</v>
      </c>
      <c r="R16" t="s">
        <v>8316</v>
      </c>
      <c r="S16" s="16">
        <v>42086.614942129629</v>
      </c>
      <c r="T16" s="20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0">
        <v>104.07</v>
      </c>
      <c r="Q17" s="12" t="s">
        <v>8315</v>
      </c>
      <c r="R17" t="s">
        <v>8316</v>
      </c>
      <c r="S17" s="16">
        <v>42064.652673611112</v>
      </c>
      <c r="T17" s="20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0">
        <v>127.79</v>
      </c>
      <c r="Q18" s="12" t="s">
        <v>8315</v>
      </c>
      <c r="R18" t="s">
        <v>8316</v>
      </c>
      <c r="S18" s="16">
        <v>42292.701053240744</v>
      </c>
      <c r="T18" s="20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0">
        <v>92.04</v>
      </c>
      <c r="Q19" s="12" t="s">
        <v>8315</v>
      </c>
      <c r="R19" t="s">
        <v>8316</v>
      </c>
      <c r="S19" s="16">
        <v>42461.747199074074</v>
      </c>
      <c r="T19" s="20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0">
        <v>135.63</v>
      </c>
      <c r="Q20" s="12" t="s">
        <v>8315</v>
      </c>
      <c r="R20" t="s">
        <v>8316</v>
      </c>
      <c r="S20" s="16">
        <v>42169.814340277779</v>
      </c>
      <c r="T20" s="20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0">
        <v>168.75</v>
      </c>
      <c r="Q21" s="12" t="s">
        <v>8315</v>
      </c>
      <c r="R21" t="s">
        <v>8316</v>
      </c>
      <c r="S21" s="16">
        <v>42483.675208333334</v>
      </c>
      <c r="T21" s="20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0">
        <v>70.86</v>
      </c>
      <c r="Q22" s="12" t="s">
        <v>8315</v>
      </c>
      <c r="R22" t="s">
        <v>8316</v>
      </c>
      <c r="S22" s="16">
        <v>42195.749745370369</v>
      </c>
      <c r="T22" s="20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0">
        <v>50</v>
      </c>
      <c r="Q23" s="12" t="s">
        <v>8315</v>
      </c>
      <c r="R23" t="s">
        <v>8316</v>
      </c>
      <c r="S23" s="16">
        <v>42675.057997685188</v>
      </c>
      <c r="T23" s="20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0">
        <v>47</v>
      </c>
      <c r="Q24" s="12" t="s">
        <v>8315</v>
      </c>
      <c r="R24" t="s">
        <v>8316</v>
      </c>
      <c r="S24" s="16">
        <v>42018.94159722222</v>
      </c>
      <c r="T24" s="20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0">
        <v>66.67</v>
      </c>
      <c r="Q25" s="12" t="s">
        <v>8315</v>
      </c>
      <c r="R25" t="s">
        <v>8316</v>
      </c>
      <c r="S25" s="16">
        <v>42026.924976851849</v>
      </c>
      <c r="T25" s="20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0">
        <v>66.11</v>
      </c>
      <c r="Q26" s="12" t="s">
        <v>8315</v>
      </c>
      <c r="R26" t="s">
        <v>8316</v>
      </c>
      <c r="S26" s="16">
        <v>41920.787534722222</v>
      </c>
      <c r="T26" s="20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0">
        <v>36.86</v>
      </c>
      <c r="Q27" s="12" t="s">
        <v>8315</v>
      </c>
      <c r="R27" t="s">
        <v>8316</v>
      </c>
      <c r="S27" s="16">
        <v>42558.189432870371</v>
      </c>
      <c r="T27" s="20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0">
        <v>31.5</v>
      </c>
      <c r="Q28" s="12" t="s">
        <v>8315</v>
      </c>
      <c r="R28" t="s">
        <v>8316</v>
      </c>
      <c r="S28" s="16">
        <v>41808.198518518519</v>
      </c>
      <c r="T28" s="20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0">
        <v>102.5</v>
      </c>
      <c r="Q29" s="12" t="s">
        <v>8315</v>
      </c>
      <c r="R29" t="s">
        <v>8316</v>
      </c>
      <c r="S29" s="16">
        <v>42550.701886574068</v>
      </c>
      <c r="T29" s="20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0">
        <v>126.46</v>
      </c>
      <c r="Q30" s="12" t="s">
        <v>8315</v>
      </c>
      <c r="R30" t="s">
        <v>8316</v>
      </c>
      <c r="S30" s="16">
        <v>42056.013124999998</v>
      </c>
      <c r="T30" s="20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0">
        <v>47.88</v>
      </c>
      <c r="Q31" s="12" t="s">
        <v>8315</v>
      </c>
      <c r="R31" t="s">
        <v>8316</v>
      </c>
      <c r="S31" s="16">
        <v>42016.938692129625</v>
      </c>
      <c r="T31" s="20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0">
        <v>73.209999999999994</v>
      </c>
      <c r="Q32" s="12" t="s">
        <v>8315</v>
      </c>
      <c r="R32" t="s">
        <v>8316</v>
      </c>
      <c r="S32" s="16">
        <v>42591.899988425925</v>
      </c>
      <c r="T32" s="20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0">
        <v>89.67</v>
      </c>
      <c r="Q33" s="12" t="s">
        <v>8315</v>
      </c>
      <c r="R33" t="s">
        <v>8316</v>
      </c>
      <c r="S33" s="16">
        <v>42183.231006944443</v>
      </c>
      <c r="T33" s="20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0">
        <v>36.5</v>
      </c>
      <c r="Q34" s="12" t="s">
        <v>8315</v>
      </c>
      <c r="R34" t="s">
        <v>8316</v>
      </c>
      <c r="S34" s="16">
        <v>41780.525937500002</v>
      </c>
      <c r="T34" s="20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0">
        <v>90.74</v>
      </c>
      <c r="Q35" s="12" t="s">
        <v>8315</v>
      </c>
      <c r="R35" t="s">
        <v>8316</v>
      </c>
      <c r="S35" s="16">
        <v>42158.065694444449</v>
      </c>
      <c r="T35" s="20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0">
        <v>67.739999999999995</v>
      </c>
      <c r="Q36" s="12" t="s">
        <v>8315</v>
      </c>
      <c r="R36" t="s">
        <v>8316</v>
      </c>
      <c r="S36" s="16">
        <v>42154.873124999998</v>
      </c>
      <c r="T36" s="20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0">
        <v>65.38</v>
      </c>
      <c r="Q37" s="12" t="s">
        <v>8315</v>
      </c>
      <c r="R37" t="s">
        <v>8316</v>
      </c>
      <c r="S37" s="16">
        <v>42208.84646990741</v>
      </c>
      <c r="T37" s="20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0">
        <v>121.9</v>
      </c>
      <c r="Q38" s="12" t="s">
        <v>8315</v>
      </c>
      <c r="R38" t="s">
        <v>8316</v>
      </c>
      <c r="S38" s="16">
        <v>42451.496817129635</v>
      </c>
      <c r="T38" s="20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0">
        <v>47.46</v>
      </c>
      <c r="Q39" s="12" t="s">
        <v>8315</v>
      </c>
      <c r="R39" t="s">
        <v>8316</v>
      </c>
      <c r="S39" s="16">
        <v>41759.13962962963</v>
      </c>
      <c r="T39" s="20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0">
        <v>37.21</v>
      </c>
      <c r="Q40" s="12" t="s">
        <v>8315</v>
      </c>
      <c r="R40" t="s">
        <v>8316</v>
      </c>
      <c r="S40" s="16">
        <v>42693.742604166662</v>
      </c>
      <c r="T40" s="20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0">
        <v>103.95</v>
      </c>
      <c r="Q41" s="12" t="s">
        <v>8315</v>
      </c>
      <c r="R41" t="s">
        <v>8316</v>
      </c>
      <c r="S41" s="16">
        <v>42250.598217592589</v>
      </c>
      <c r="T41" s="20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0">
        <v>63.83</v>
      </c>
      <c r="Q42" s="12" t="s">
        <v>8315</v>
      </c>
      <c r="R42" t="s">
        <v>8316</v>
      </c>
      <c r="S42" s="16">
        <v>42060.683935185181</v>
      </c>
      <c r="T42" s="20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0">
        <v>50.67</v>
      </c>
      <c r="Q43" s="12" t="s">
        <v>8315</v>
      </c>
      <c r="R43" t="s">
        <v>8316</v>
      </c>
      <c r="S43" s="16">
        <v>42136.270787037036</v>
      </c>
      <c r="T43" s="20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0">
        <v>113.42</v>
      </c>
      <c r="Q44" s="12" t="s">
        <v>8315</v>
      </c>
      <c r="R44" t="s">
        <v>8316</v>
      </c>
      <c r="S44" s="16">
        <v>42171.034861111111</v>
      </c>
      <c r="T44" s="20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0">
        <v>104.57</v>
      </c>
      <c r="Q45" s="12" t="s">
        <v>8315</v>
      </c>
      <c r="R45" t="s">
        <v>8316</v>
      </c>
      <c r="S45" s="16">
        <v>42494.683634259258</v>
      </c>
      <c r="T45" s="20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0">
        <v>272.73</v>
      </c>
      <c r="Q46" s="12" t="s">
        <v>8315</v>
      </c>
      <c r="R46" t="s">
        <v>8316</v>
      </c>
      <c r="S46" s="16">
        <v>41758.839675925927</v>
      </c>
      <c r="T46" s="20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0">
        <v>63.85</v>
      </c>
      <c r="Q47" s="12" t="s">
        <v>8315</v>
      </c>
      <c r="R47" t="s">
        <v>8316</v>
      </c>
      <c r="S47" s="16">
        <v>42171.824884259258</v>
      </c>
      <c r="T47" s="20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0">
        <v>83.51</v>
      </c>
      <c r="Q48" s="12" t="s">
        <v>8315</v>
      </c>
      <c r="R48" t="s">
        <v>8316</v>
      </c>
      <c r="S48" s="16">
        <v>42268.127696759257</v>
      </c>
      <c r="T48" s="20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0">
        <v>44.09</v>
      </c>
      <c r="Q49" s="12" t="s">
        <v>8315</v>
      </c>
      <c r="R49" t="s">
        <v>8316</v>
      </c>
      <c r="S49" s="16">
        <v>42746.261782407411</v>
      </c>
      <c r="T49" s="20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0">
        <v>44.54</v>
      </c>
      <c r="Q50" s="12" t="s">
        <v>8315</v>
      </c>
      <c r="R50" t="s">
        <v>8316</v>
      </c>
      <c r="S50" s="16">
        <v>41842.607592592591</v>
      </c>
      <c r="T50" s="20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0">
        <v>125.81</v>
      </c>
      <c r="Q51" s="12" t="s">
        <v>8315</v>
      </c>
      <c r="R51" t="s">
        <v>8316</v>
      </c>
      <c r="S51" s="16">
        <v>41853.240208333329</v>
      </c>
      <c r="T51" s="20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0">
        <v>50.75</v>
      </c>
      <c r="Q52" s="12" t="s">
        <v>8315</v>
      </c>
      <c r="R52" t="s">
        <v>8316</v>
      </c>
      <c r="S52" s="16">
        <v>42061.212488425925</v>
      </c>
      <c r="T52" s="20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0">
        <v>60.9</v>
      </c>
      <c r="Q53" s="12" t="s">
        <v>8315</v>
      </c>
      <c r="R53" t="s">
        <v>8316</v>
      </c>
      <c r="S53" s="16">
        <v>42036.24428240741</v>
      </c>
      <c r="T53" s="20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0">
        <v>109.03</v>
      </c>
      <c r="Q54" s="12" t="s">
        <v>8315</v>
      </c>
      <c r="R54" t="s">
        <v>8316</v>
      </c>
      <c r="S54" s="16">
        <v>42157.470185185186</v>
      </c>
      <c r="T54" s="20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0">
        <v>25.69</v>
      </c>
      <c r="Q55" s="12" t="s">
        <v>8315</v>
      </c>
      <c r="R55" t="s">
        <v>8316</v>
      </c>
      <c r="S55" s="16">
        <v>41827.909942129627</v>
      </c>
      <c r="T55" s="20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0">
        <v>41.92</v>
      </c>
      <c r="Q56" s="12" t="s">
        <v>8315</v>
      </c>
      <c r="R56" t="s">
        <v>8316</v>
      </c>
      <c r="S56" s="16">
        <v>42162.729548611111</v>
      </c>
      <c r="T56" s="20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0">
        <v>88.77</v>
      </c>
      <c r="Q57" s="12" t="s">
        <v>8315</v>
      </c>
      <c r="R57" t="s">
        <v>8316</v>
      </c>
      <c r="S57" s="16">
        <v>42233.738564814819</v>
      </c>
      <c r="T57" s="20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0">
        <v>80.23</v>
      </c>
      <c r="Q58" s="12" t="s">
        <v>8315</v>
      </c>
      <c r="R58" t="s">
        <v>8316</v>
      </c>
      <c r="S58" s="16">
        <v>42042.197824074072</v>
      </c>
      <c r="T58" s="20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0">
        <v>78.94</v>
      </c>
      <c r="Q59" s="12" t="s">
        <v>8315</v>
      </c>
      <c r="R59" t="s">
        <v>8316</v>
      </c>
      <c r="S59" s="16">
        <v>42585.523842592593</v>
      </c>
      <c r="T59" s="20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0">
        <v>69.89</v>
      </c>
      <c r="Q60" s="12" t="s">
        <v>8315</v>
      </c>
      <c r="R60" t="s">
        <v>8316</v>
      </c>
      <c r="S60" s="16">
        <v>41808.669571759259</v>
      </c>
      <c r="T60" s="20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0">
        <v>74.53</v>
      </c>
      <c r="Q61" s="12" t="s">
        <v>8315</v>
      </c>
      <c r="R61" t="s">
        <v>8316</v>
      </c>
      <c r="S61" s="16">
        <v>41852.658310185187</v>
      </c>
      <c r="T61" s="20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0">
        <v>123.94</v>
      </c>
      <c r="Q62" s="12" t="s">
        <v>8315</v>
      </c>
      <c r="R62" t="s">
        <v>8316</v>
      </c>
      <c r="S62" s="16">
        <v>42694.110185185185</v>
      </c>
      <c r="T62" s="20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0">
        <v>264.85000000000002</v>
      </c>
      <c r="Q63" s="12" t="s">
        <v>8315</v>
      </c>
      <c r="R63" t="s">
        <v>8316</v>
      </c>
      <c r="S63" s="16">
        <v>42341.818379629629</v>
      </c>
      <c r="T63" s="20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0">
        <v>58.62</v>
      </c>
      <c r="Q64" s="12" t="s">
        <v>8315</v>
      </c>
      <c r="R64" t="s">
        <v>8316</v>
      </c>
      <c r="S64" s="16">
        <v>41880.061006944445</v>
      </c>
      <c r="T64" s="20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0">
        <v>70.88</v>
      </c>
      <c r="Q65" s="12" t="s">
        <v>8315</v>
      </c>
      <c r="R65" t="s">
        <v>8316</v>
      </c>
      <c r="S65" s="16">
        <v>41941.683865740742</v>
      </c>
      <c r="T65" s="20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0">
        <v>113.57</v>
      </c>
      <c r="Q66" s="12" t="s">
        <v>8315</v>
      </c>
      <c r="R66" t="s">
        <v>8316</v>
      </c>
      <c r="S66" s="16">
        <v>42026.88118055556</v>
      </c>
      <c r="T66" s="20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0">
        <v>60.69</v>
      </c>
      <c r="Q67" s="12" t="s">
        <v>8315</v>
      </c>
      <c r="R67" t="s">
        <v>8316</v>
      </c>
      <c r="S67" s="16">
        <v>41922.640590277777</v>
      </c>
      <c r="T67" s="20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0">
        <v>110.22</v>
      </c>
      <c r="Q68" s="12" t="s">
        <v>8315</v>
      </c>
      <c r="R68" t="s">
        <v>8316</v>
      </c>
      <c r="S68" s="16">
        <v>41993.824340277773</v>
      </c>
      <c r="T68" s="20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0">
        <v>136.46</v>
      </c>
      <c r="Q69" s="12" t="s">
        <v>8315</v>
      </c>
      <c r="R69" t="s">
        <v>8316</v>
      </c>
      <c r="S69" s="16">
        <v>42219.915856481486</v>
      </c>
      <c r="T69" s="20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0">
        <v>110.35</v>
      </c>
      <c r="Q70" s="12" t="s">
        <v>8315</v>
      </c>
      <c r="R70" t="s">
        <v>8316</v>
      </c>
      <c r="S70" s="16">
        <v>41909.969386574077</v>
      </c>
      <c r="T70" s="20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0">
        <v>41.42</v>
      </c>
      <c r="Q71" s="12" t="s">
        <v>8315</v>
      </c>
      <c r="R71" t="s">
        <v>8316</v>
      </c>
      <c r="S71" s="16">
        <v>41891.665324074071</v>
      </c>
      <c r="T71" s="20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0">
        <v>52</v>
      </c>
      <c r="Q72" s="12" t="s">
        <v>8315</v>
      </c>
      <c r="R72" t="s">
        <v>8316</v>
      </c>
      <c r="S72" s="16">
        <v>41226.017361111109</v>
      </c>
      <c r="T72" s="20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0">
        <v>33.99</v>
      </c>
      <c r="Q73" s="12" t="s">
        <v>8315</v>
      </c>
      <c r="R73" t="s">
        <v>8316</v>
      </c>
      <c r="S73" s="16">
        <v>40478.263923611114</v>
      </c>
      <c r="T73" s="20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0">
        <v>103.35</v>
      </c>
      <c r="Q74" s="12" t="s">
        <v>8315</v>
      </c>
      <c r="R74" t="s">
        <v>8316</v>
      </c>
      <c r="S74" s="16">
        <v>41862.83997685185</v>
      </c>
      <c r="T74" s="20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0">
        <v>41.77</v>
      </c>
      <c r="Q75" s="12" t="s">
        <v>8315</v>
      </c>
      <c r="R75" t="s">
        <v>8316</v>
      </c>
      <c r="S75" s="16">
        <v>40633.154363425929</v>
      </c>
      <c r="T75" s="20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0">
        <v>64.27</v>
      </c>
      <c r="Q76" s="12" t="s">
        <v>8315</v>
      </c>
      <c r="R76" t="s">
        <v>8316</v>
      </c>
      <c r="S76" s="16">
        <v>40970.875671296293</v>
      </c>
      <c r="T76" s="20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0">
        <v>62.92</v>
      </c>
      <c r="Q77" s="12" t="s">
        <v>8315</v>
      </c>
      <c r="R77" t="s">
        <v>8316</v>
      </c>
      <c r="S77" s="16">
        <v>41026.953055555554</v>
      </c>
      <c r="T77" s="20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0">
        <v>98.54</v>
      </c>
      <c r="Q78" s="12" t="s">
        <v>8315</v>
      </c>
      <c r="R78" t="s">
        <v>8316</v>
      </c>
      <c r="S78" s="16">
        <v>41829.788252314815</v>
      </c>
      <c r="T78" s="20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0">
        <v>82.61</v>
      </c>
      <c r="Q79" s="12" t="s">
        <v>8315</v>
      </c>
      <c r="R79" t="s">
        <v>8316</v>
      </c>
      <c r="S79" s="16">
        <v>41447.839722222219</v>
      </c>
      <c r="T79" s="20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0">
        <v>38.5</v>
      </c>
      <c r="Q80" s="12" t="s">
        <v>8315</v>
      </c>
      <c r="R80" t="s">
        <v>8316</v>
      </c>
      <c r="S80" s="16">
        <v>40884.066678240742</v>
      </c>
      <c r="T80" s="20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0">
        <v>80.16</v>
      </c>
      <c r="Q81" s="12" t="s">
        <v>8315</v>
      </c>
      <c r="R81" t="s">
        <v>8316</v>
      </c>
      <c r="S81" s="16">
        <v>41841.26489583333</v>
      </c>
      <c r="T81" s="20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0">
        <v>80.73</v>
      </c>
      <c r="Q82" s="12" t="s">
        <v>8315</v>
      </c>
      <c r="R82" t="s">
        <v>8316</v>
      </c>
      <c r="S82" s="16">
        <v>41799.685902777775</v>
      </c>
      <c r="T82" s="20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0">
        <v>200.69</v>
      </c>
      <c r="Q83" s="12" t="s">
        <v>8315</v>
      </c>
      <c r="R83" t="s">
        <v>8316</v>
      </c>
      <c r="S83" s="16">
        <v>41775.753761574073</v>
      </c>
      <c r="T83" s="20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0">
        <v>37.590000000000003</v>
      </c>
      <c r="Q84" s="12" t="s">
        <v>8315</v>
      </c>
      <c r="R84" t="s">
        <v>8316</v>
      </c>
      <c r="S84" s="16">
        <v>41766.80572916667</v>
      </c>
      <c r="T84" s="20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0">
        <v>58.1</v>
      </c>
      <c r="Q85" s="12" t="s">
        <v>8315</v>
      </c>
      <c r="R85" t="s">
        <v>8316</v>
      </c>
      <c r="S85" s="16">
        <v>40644.159259259257</v>
      </c>
      <c r="T85" s="20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0">
        <v>60.3</v>
      </c>
      <c r="Q86" s="12" t="s">
        <v>8315</v>
      </c>
      <c r="R86" t="s">
        <v>8316</v>
      </c>
      <c r="S86" s="16">
        <v>41940.69158564815</v>
      </c>
      <c r="T86" s="20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0">
        <v>63.36</v>
      </c>
      <c r="Q87" s="12" t="s">
        <v>8315</v>
      </c>
      <c r="R87" t="s">
        <v>8316</v>
      </c>
      <c r="S87" s="16">
        <v>41839.175706018519</v>
      </c>
      <c r="T87" s="20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0">
        <v>50.9</v>
      </c>
      <c r="Q88" s="12" t="s">
        <v>8315</v>
      </c>
      <c r="R88" t="s">
        <v>8316</v>
      </c>
      <c r="S88" s="16">
        <v>41772.105937500004</v>
      </c>
      <c r="T88" s="20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0">
        <v>100.5</v>
      </c>
      <c r="Q89" s="12" t="s">
        <v>8315</v>
      </c>
      <c r="R89" t="s">
        <v>8316</v>
      </c>
      <c r="S89" s="16">
        <v>41591.737974537034</v>
      </c>
      <c r="T89" s="20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0">
        <v>31.62</v>
      </c>
      <c r="Q90" s="12" t="s">
        <v>8315</v>
      </c>
      <c r="R90" t="s">
        <v>8316</v>
      </c>
      <c r="S90" s="16">
        <v>41789.080370370371</v>
      </c>
      <c r="T90" s="20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0">
        <v>79.31</v>
      </c>
      <c r="Q91" s="12" t="s">
        <v>8315</v>
      </c>
      <c r="R91" t="s">
        <v>8316</v>
      </c>
      <c r="S91" s="16">
        <v>40923.729953703703</v>
      </c>
      <c r="T91" s="20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0">
        <v>139.19</v>
      </c>
      <c r="Q92" s="12" t="s">
        <v>8315</v>
      </c>
      <c r="R92" t="s">
        <v>8316</v>
      </c>
      <c r="S92" s="16">
        <v>41878.878379629627</v>
      </c>
      <c r="T92" s="20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0">
        <v>131.91</v>
      </c>
      <c r="Q93" s="12" t="s">
        <v>8315</v>
      </c>
      <c r="R93" t="s">
        <v>8316</v>
      </c>
      <c r="S93" s="16">
        <v>41862.864675925928</v>
      </c>
      <c r="T93" s="20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0">
        <v>91.3</v>
      </c>
      <c r="Q94" s="12" t="s">
        <v>8315</v>
      </c>
      <c r="R94" t="s">
        <v>8316</v>
      </c>
      <c r="S94" s="16">
        <v>40531.886886574073</v>
      </c>
      <c r="T94" s="20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0">
        <v>39.67</v>
      </c>
      <c r="Q95" s="12" t="s">
        <v>8315</v>
      </c>
      <c r="R95" t="s">
        <v>8316</v>
      </c>
      <c r="S95" s="16">
        <v>41477.930914351848</v>
      </c>
      <c r="T95" s="20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0">
        <v>57.55</v>
      </c>
      <c r="Q96" s="12" t="s">
        <v>8315</v>
      </c>
      <c r="R96" t="s">
        <v>8316</v>
      </c>
      <c r="S96" s="16">
        <v>41781.666770833333</v>
      </c>
      <c r="T96" s="20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0">
        <v>77.34</v>
      </c>
      <c r="Q97" s="12" t="s">
        <v>8315</v>
      </c>
      <c r="R97" t="s">
        <v>8316</v>
      </c>
      <c r="S97" s="16">
        <v>41375.702210648145</v>
      </c>
      <c r="T97" s="20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0">
        <v>46.77</v>
      </c>
      <c r="Q98" s="12" t="s">
        <v>8315</v>
      </c>
      <c r="R98" t="s">
        <v>8316</v>
      </c>
      <c r="S98" s="16">
        <v>40883.949317129627</v>
      </c>
      <c r="T98" s="20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0">
        <v>40.07</v>
      </c>
      <c r="Q99" s="12" t="s">
        <v>8315</v>
      </c>
      <c r="R99" t="s">
        <v>8316</v>
      </c>
      <c r="S99" s="16">
        <v>41491.79478009259</v>
      </c>
      <c r="T99" s="20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0">
        <v>100.22</v>
      </c>
      <c r="Q100" s="12" t="s">
        <v>8315</v>
      </c>
      <c r="R100" t="s">
        <v>8316</v>
      </c>
      <c r="S100" s="16">
        <v>41791.993414351848</v>
      </c>
      <c r="T100" s="20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0">
        <v>71.489999999999995</v>
      </c>
      <c r="Q101" s="12" t="s">
        <v>8315</v>
      </c>
      <c r="R101" t="s">
        <v>8316</v>
      </c>
      <c r="S101" s="16">
        <v>41835.666354166664</v>
      </c>
      <c r="T101" s="20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0">
        <v>63.11</v>
      </c>
      <c r="Q102" s="12" t="s">
        <v>8315</v>
      </c>
      <c r="R102" t="s">
        <v>8316</v>
      </c>
      <c r="S102" s="16">
        <v>41827.605057870373</v>
      </c>
      <c r="T102" s="20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0">
        <v>50.16</v>
      </c>
      <c r="Q103" s="12" t="s">
        <v>8315</v>
      </c>
      <c r="R103" t="s">
        <v>8316</v>
      </c>
      <c r="S103" s="16">
        <v>41778.637245370373</v>
      </c>
      <c r="T103" s="20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0">
        <v>62.88</v>
      </c>
      <c r="Q104" s="12" t="s">
        <v>8315</v>
      </c>
      <c r="R104" t="s">
        <v>8316</v>
      </c>
      <c r="S104" s="16">
        <v>41013.936562499999</v>
      </c>
      <c r="T104" s="20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0">
        <v>85.53</v>
      </c>
      <c r="Q105" s="12" t="s">
        <v>8315</v>
      </c>
      <c r="R105" t="s">
        <v>8316</v>
      </c>
      <c r="S105" s="16">
        <v>41834.586574074077</v>
      </c>
      <c r="T105" s="20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0">
        <v>53.72</v>
      </c>
      <c r="Q106" s="12" t="s">
        <v>8315</v>
      </c>
      <c r="R106" t="s">
        <v>8316</v>
      </c>
      <c r="S106" s="16">
        <v>41829.795729166668</v>
      </c>
      <c r="T106" s="20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0">
        <v>262.11</v>
      </c>
      <c r="Q107" s="12" t="s">
        <v>8315</v>
      </c>
      <c r="R107" t="s">
        <v>8316</v>
      </c>
      <c r="S107" s="16">
        <v>42219.665173611109</v>
      </c>
      <c r="T107" s="20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0">
        <v>50.2</v>
      </c>
      <c r="Q108" s="12" t="s">
        <v>8315</v>
      </c>
      <c r="R108" t="s">
        <v>8316</v>
      </c>
      <c r="S108" s="16">
        <v>42648.546111111107</v>
      </c>
      <c r="T108" s="20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0">
        <v>168.25</v>
      </c>
      <c r="Q109" s="12" t="s">
        <v>8315</v>
      </c>
      <c r="R109" t="s">
        <v>8316</v>
      </c>
      <c r="S109" s="16">
        <v>42050.983182870375</v>
      </c>
      <c r="T109" s="20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0">
        <v>256.37</v>
      </c>
      <c r="Q110" s="12" t="s">
        <v>8315</v>
      </c>
      <c r="R110" t="s">
        <v>8316</v>
      </c>
      <c r="S110" s="16">
        <v>42772.833379629628</v>
      </c>
      <c r="T110" s="20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0">
        <v>37.14</v>
      </c>
      <c r="Q111" s="12" t="s">
        <v>8315</v>
      </c>
      <c r="R111" t="s">
        <v>8316</v>
      </c>
      <c r="S111" s="16">
        <v>42270.582141203704</v>
      </c>
      <c r="T111" s="20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0">
        <v>45.88</v>
      </c>
      <c r="Q112" s="12" t="s">
        <v>8315</v>
      </c>
      <c r="R112" t="s">
        <v>8316</v>
      </c>
      <c r="S112" s="16">
        <v>42206.835370370376</v>
      </c>
      <c r="T112" s="20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0">
        <v>141.71</v>
      </c>
      <c r="Q113" s="12" t="s">
        <v>8315</v>
      </c>
      <c r="R113" t="s">
        <v>8316</v>
      </c>
      <c r="S113" s="16">
        <v>42697.850844907407</v>
      </c>
      <c r="T113" s="20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0">
        <v>52.49</v>
      </c>
      <c r="Q114" s="12" t="s">
        <v>8315</v>
      </c>
      <c r="R114" t="s">
        <v>8316</v>
      </c>
      <c r="S114" s="16">
        <v>42503.559467592597</v>
      </c>
      <c r="T114" s="20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0">
        <v>193.62</v>
      </c>
      <c r="Q115" s="12" t="s">
        <v>8315</v>
      </c>
      <c r="R115" t="s">
        <v>8316</v>
      </c>
      <c r="S115" s="16">
        <v>42323.70930555556</v>
      </c>
      <c r="T115" s="20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0">
        <v>106.8</v>
      </c>
      <c r="Q116" s="12" t="s">
        <v>8315</v>
      </c>
      <c r="R116" t="s">
        <v>8316</v>
      </c>
      <c r="S116" s="16">
        <v>41933.291643518518</v>
      </c>
      <c r="T116" s="20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0">
        <v>77.22</v>
      </c>
      <c r="Q117" s="12" t="s">
        <v>8315</v>
      </c>
      <c r="R117" t="s">
        <v>8316</v>
      </c>
      <c r="S117" s="16">
        <v>41898.168125000004</v>
      </c>
      <c r="T117" s="20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0">
        <v>57.5</v>
      </c>
      <c r="Q118" s="12" t="s">
        <v>8315</v>
      </c>
      <c r="R118" t="s">
        <v>8316</v>
      </c>
      <c r="S118" s="16">
        <v>42446.943831018521</v>
      </c>
      <c r="T118" s="20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0">
        <v>50.46</v>
      </c>
      <c r="Q119" s="12" t="s">
        <v>8315</v>
      </c>
      <c r="R119" t="s">
        <v>8316</v>
      </c>
      <c r="S119" s="16">
        <v>42463.81385416667</v>
      </c>
      <c r="T119" s="20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0">
        <v>97.38</v>
      </c>
      <c r="Q120" s="12" t="s">
        <v>8315</v>
      </c>
      <c r="R120" t="s">
        <v>8316</v>
      </c>
      <c r="S120" s="16">
        <v>42766.805034722223</v>
      </c>
      <c r="T120" s="20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0">
        <v>85.53</v>
      </c>
      <c r="Q121" s="12" t="s">
        <v>8315</v>
      </c>
      <c r="R121" t="s">
        <v>8316</v>
      </c>
      <c r="S121" s="16">
        <v>42522.347812499997</v>
      </c>
      <c r="T121" s="20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0">
        <v>182.91</v>
      </c>
      <c r="Q122" s="12" t="s">
        <v>8315</v>
      </c>
      <c r="R122" t="s">
        <v>8316</v>
      </c>
      <c r="S122" s="16">
        <v>42702.917048611111</v>
      </c>
      <c r="T122" s="20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0">
        <v>131.13999999999999</v>
      </c>
      <c r="Q123" s="12" t="s">
        <v>8315</v>
      </c>
      <c r="R123" t="s">
        <v>8316</v>
      </c>
      <c r="S123" s="16">
        <v>42252.474351851852</v>
      </c>
      <c r="T123" s="20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0">
        <v>58.69</v>
      </c>
      <c r="Q124" s="12" t="s">
        <v>8315</v>
      </c>
      <c r="R124" t="s">
        <v>8316</v>
      </c>
      <c r="S124" s="16">
        <v>41893.324884259258</v>
      </c>
      <c r="T124" s="20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0">
        <v>69.569999999999993</v>
      </c>
      <c r="Q125" s="12" t="s">
        <v>8315</v>
      </c>
      <c r="R125" t="s">
        <v>8316</v>
      </c>
      <c r="S125" s="16">
        <v>41871.755694444444</v>
      </c>
      <c r="T125" s="20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0">
        <v>115.87</v>
      </c>
      <c r="Q126" s="12" t="s">
        <v>8315</v>
      </c>
      <c r="R126" t="s">
        <v>8316</v>
      </c>
      <c r="S126" s="16">
        <v>42262.096782407403</v>
      </c>
      <c r="T126" s="20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0">
        <v>81.13</v>
      </c>
      <c r="Q127" s="12" t="s">
        <v>8315</v>
      </c>
      <c r="R127" t="s">
        <v>8316</v>
      </c>
      <c r="S127" s="16">
        <v>42135.60020833333</v>
      </c>
      <c r="T127" s="20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0">
        <v>57.63</v>
      </c>
      <c r="Q128" s="12" t="s">
        <v>8315</v>
      </c>
      <c r="R128" t="s">
        <v>8316</v>
      </c>
      <c r="S128" s="16">
        <v>42230.472222222219</v>
      </c>
      <c r="T128" s="20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0">
        <v>60.48</v>
      </c>
      <c r="Q129" s="12" t="s">
        <v>8315</v>
      </c>
      <c r="R129" t="s">
        <v>8316</v>
      </c>
      <c r="S129" s="16">
        <v>42068.888391203705</v>
      </c>
      <c r="T129" s="20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0">
        <v>65.58</v>
      </c>
      <c r="Q130" s="12" t="s">
        <v>8315</v>
      </c>
      <c r="R130" t="s">
        <v>8316</v>
      </c>
      <c r="S130" s="16">
        <v>42145.746689814812</v>
      </c>
      <c r="T130" s="20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0">
        <v>119.19</v>
      </c>
      <c r="Q131" s="12" t="s">
        <v>8315</v>
      </c>
      <c r="R131" t="s">
        <v>8316</v>
      </c>
      <c r="S131" s="16">
        <v>41918.742175925923</v>
      </c>
      <c r="T131" s="20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0">
        <v>83.05</v>
      </c>
      <c r="Q132" s="12" t="s">
        <v>8315</v>
      </c>
      <c r="R132" t="s">
        <v>8316</v>
      </c>
      <c r="S132" s="16">
        <v>42146.731087962966</v>
      </c>
      <c r="T132" s="20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0">
        <v>177.09</v>
      </c>
      <c r="Q133" s="12" t="s">
        <v>8315</v>
      </c>
      <c r="R133" t="s">
        <v>8316</v>
      </c>
      <c r="S133" s="16">
        <v>42602.576712962968</v>
      </c>
      <c r="T133" s="20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0">
        <v>72.760000000000005</v>
      </c>
      <c r="Q134" s="12" t="s">
        <v>8315</v>
      </c>
      <c r="R134" t="s">
        <v>8316</v>
      </c>
      <c r="S134" s="16">
        <v>42144.573807870373</v>
      </c>
      <c r="T134" s="20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0">
        <v>98.2</v>
      </c>
      <c r="Q135" s="12" t="s">
        <v>8315</v>
      </c>
      <c r="R135" t="s">
        <v>8316</v>
      </c>
      <c r="S135" s="16">
        <v>41982.887280092589</v>
      </c>
      <c r="T135" s="20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0">
        <v>251.74</v>
      </c>
      <c r="Q136" s="12" t="s">
        <v>8315</v>
      </c>
      <c r="R136" t="s">
        <v>8316</v>
      </c>
      <c r="S136" s="16">
        <v>42614.760937500003</v>
      </c>
      <c r="T136" s="20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0">
        <v>74.819999999999993</v>
      </c>
      <c r="Q137" s="12" t="s">
        <v>8315</v>
      </c>
      <c r="R137" t="s">
        <v>8316</v>
      </c>
      <c r="S137" s="16">
        <v>42303.672662037032</v>
      </c>
      <c r="T137" s="20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0">
        <v>67.650000000000006</v>
      </c>
      <c r="Q138" s="12" t="s">
        <v>8315</v>
      </c>
      <c r="R138" t="s">
        <v>8316</v>
      </c>
      <c r="S138" s="16">
        <v>42171.725416666668</v>
      </c>
      <c r="T138" s="20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0">
        <v>93.81</v>
      </c>
      <c r="Q139" s="12" t="s">
        <v>8315</v>
      </c>
      <c r="R139" t="s">
        <v>8316</v>
      </c>
      <c r="S139" s="16">
        <v>41964.315532407403</v>
      </c>
      <c r="T139" s="20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0">
        <v>41.24</v>
      </c>
      <c r="Q140" s="12" t="s">
        <v>8315</v>
      </c>
      <c r="R140" t="s">
        <v>8316</v>
      </c>
      <c r="S140" s="16">
        <v>42284.516064814816</v>
      </c>
      <c r="T140" s="20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0">
        <v>52.55</v>
      </c>
      <c r="Q141" s="12" t="s">
        <v>8315</v>
      </c>
      <c r="R141" t="s">
        <v>8316</v>
      </c>
      <c r="S141" s="16">
        <v>42016.800208333334</v>
      </c>
      <c r="T141" s="20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0">
        <v>48.33</v>
      </c>
      <c r="Q142" s="12" t="s">
        <v>8315</v>
      </c>
      <c r="R142" t="s">
        <v>8316</v>
      </c>
      <c r="S142" s="16">
        <v>42136.536134259266</v>
      </c>
      <c r="T142" s="20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0">
        <v>53.18</v>
      </c>
      <c r="Q143" s="12" t="s">
        <v>8315</v>
      </c>
      <c r="R143" t="s">
        <v>8316</v>
      </c>
      <c r="S143" s="16">
        <v>42172.757638888885</v>
      </c>
      <c r="T143" s="20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0">
        <v>60.95</v>
      </c>
      <c r="Q144" s="12" t="s">
        <v>8315</v>
      </c>
      <c r="R144" t="s">
        <v>8316</v>
      </c>
      <c r="S144" s="16">
        <v>42590.90425925926</v>
      </c>
      <c r="T144" s="20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0">
        <v>106.5</v>
      </c>
      <c r="Q145" s="12" t="s">
        <v>8315</v>
      </c>
      <c r="R145" t="s">
        <v>8316</v>
      </c>
      <c r="S145" s="16">
        <v>42284.500104166669</v>
      </c>
      <c r="T145" s="20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0">
        <v>204.57</v>
      </c>
      <c r="Q146" s="12" t="s">
        <v>8315</v>
      </c>
      <c r="R146" t="s">
        <v>8316</v>
      </c>
      <c r="S146" s="16">
        <v>42611.801412037035</v>
      </c>
      <c r="T146" s="20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0">
        <v>54.91</v>
      </c>
      <c r="Q147" s="12" t="s">
        <v>8315</v>
      </c>
      <c r="R147" t="s">
        <v>8316</v>
      </c>
      <c r="S147" s="16">
        <v>42400.704537037032</v>
      </c>
      <c r="T147" s="20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0">
        <v>150.41999999999999</v>
      </c>
      <c r="Q148" s="12" t="s">
        <v>8315</v>
      </c>
      <c r="R148" t="s">
        <v>8316</v>
      </c>
      <c r="S148" s="16">
        <v>42017.88045138889</v>
      </c>
      <c r="T148" s="20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0">
        <v>105.21</v>
      </c>
      <c r="Q149" s="12" t="s">
        <v>8315</v>
      </c>
      <c r="R149" t="s">
        <v>8316</v>
      </c>
      <c r="S149" s="16">
        <v>42431.102534722217</v>
      </c>
      <c r="T149" s="20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0">
        <v>68.67</v>
      </c>
      <c r="Q150" s="12" t="s">
        <v>8315</v>
      </c>
      <c r="R150" t="s">
        <v>8316</v>
      </c>
      <c r="S150" s="16">
        <v>42121.756921296299</v>
      </c>
      <c r="T150" s="20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0">
        <v>129.36000000000001</v>
      </c>
      <c r="Q151" s="12" t="s">
        <v>8315</v>
      </c>
      <c r="R151" t="s">
        <v>8316</v>
      </c>
      <c r="S151" s="16">
        <v>42219.019733796296</v>
      </c>
      <c r="T151" s="20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0">
        <v>134.26</v>
      </c>
      <c r="Q152" s="12" t="s">
        <v>8315</v>
      </c>
      <c r="R152" t="s">
        <v>8316</v>
      </c>
      <c r="S152" s="16">
        <v>42445.19430555556</v>
      </c>
      <c r="T152" s="20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0">
        <v>203.2</v>
      </c>
      <c r="Q153" s="12" t="s">
        <v>8315</v>
      </c>
      <c r="R153" t="s">
        <v>8316</v>
      </c>
      <c r="S153" s="16">
        <v>42380.884872685187</v>
      </c>
      <c r="T153" s="20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0">
        <v>69.19</v>
      </c>
      <c r="Q154" s="12" t="s">
        <v>8315</v>
      </c>
      <c r="R154" t="s">
        <v>8316</v>
      </c>
      <c r="S154" s="16">
        <v>42762.942430555559</v>
      </c>
      <c r="T154" s="20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0">
        <v>125.12</v>
      </c>
      <c r="Q155" s="12" t="s">
        <v>8315</v>
      </c>
      <c r="R155" t="s">
        <v>8316</v>
      </c>
      <c r="S155" s="16">
        <v>42567.840069444443</v>
      </c>
      <c r="T155" s="20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0">
        <v>40.71</v>
      </c>
      <c r="Q156" s="12" t="s">
        <v>8315</v>
      </c>
      <c r="R156" t="s">
        <v>8316</v>
      </c>
      <c r="S156" s="16">
        <v>42232.702546296292</v>
      </c>
      <c r="T156" s="20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0">
        <v>141.29</v>
      </c>
      <c r="Q157" s="12" t="s">
        <v>8315</v>
      </c>
      <c r="R157" t="s">
        <v>8316</v>
      </c>
      <c r="S157" s="16">
        <v>42239.957962962959</v>
      </c>
      <c r="T157" s="20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0">
        <v>55.33</v>
      </c>
      <c r="Q158" s="12" t="s">
        <v>8315</v>
      </c>
      <c r="R158" t="s">
        <v>8316</v>
      </c>
      <c r="S158" s="16">
        <v>42261.917395833334</v>
      </c>
      <c r="T158" s="20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0">
        <v>46.42</v>
      </c>
      <c r="Q159" s="12" t="s">
        <v>8315</v>
      </c>
      <c r="R159" t="s">
        <v>8316</v>
      </c>
      <c r="S159" s="16">
        <v>42102.743773148148</v>
      </c>
      <c r="T159" s="20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0">
        <v>57.2</v>
      </c>
      <c r="Q160" s="12" t="s">
        <v>8315</v>
      </c>
      <c r="R160" t="s">
        <v>8316</v>
      </c>
      <c r="S160" s="16">
        <v>42538.73583333334</v>
      </c>
      <c r="T160" s="20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0">
        <v>59.6</v>
      </c>
      <c r="Q161" s="12" t="s">
        <v>8315</v>
      </c>
      <c r="R161" t="s">
        <v>8316</v>
      </c>
      <c r="S161" s="16">
        <v>42056.65143518518</v>
      </c>
      <c r="T161" s="20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0">
        <v>89.59</v>
      </c>
      <c r="Q162" s="12" t="s">
        <v>8315</v>
      </c>
      <c r="R162" t="s">
        <v>8316</v>
      </c>
      <c r="S162" s="16">
        <v>42696.624444444446</v>
      </c>
      <c r="T162" s="20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0">
        <v>204.05</v>
      </c>
      <c r="Q163" s="12" t="s">
        <v>8315</v>
      </c>
      <c r="R163" t="s">
        <v>8316</v>
      </c>
      <c r="S163" s="16">
        <v>42186.855879629627</v>
      </c>
      <c r="T163" s="20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0">
        <v>48.7</v>
      </c>
      <c r="Q164" s="12" t="s">
        <v>8315</v>
      </c>
      <c r="R164" t="s">
        <v>8316</v>
      </c>
      <c r="S164" s="16">
        <v>42493.219236111108</v>
      </c>
      <c r="T164" s="20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0">
        <v>53.34</v>
      </c>
      <c r="Q165" s="12" t="s">
        <v>8315</v>
      </c>
      <c r="R165" t="s">
        <v>8316</v>
      </c>
      <c r="S165" s="16">
        <v>42475.057164351849</v>
      </c>
      <c r="T165" s="20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0">
        <v>75.09</v>
      </c>
      <c r="Q166" s="12" t="s">
        <v>8315</v>
      </c>
      <c r="R166" t="s">
        <v>8316</v>
      </c>
      <c r="S166" s="16">
        <v>42452.876909722225</v>
      </c>
      <c r="T166" s="20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0">
        <v>209.84</v>
      </c>
      <c r="Q167" s="12" t="s">
        <v>8315</v>
      </c>
      <c r="R167" t="s">
        <v>8316</v>
      </c>
      <c r="S167" s="16">
        <v>42253.928530092591</v>
      </c>
      <c r="T167" s="20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0">
        <v>61.02</v>
      </c>
      <c r="Q168" s="12" t="s">
        <v>8315</v>
      </c>
      <c r="R168" t="s">
        <v>8316</v>
      </c>
      <c r="S168" s="16">
        <v>42264.29178240741</v>
      </c>
      <c r="T168" s="20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0">
        <v>61</v>
      </c>
      <c r="Q169" s="12" t="s">
        <v>8315</v>
      </c>
      <c r="R169" t="s">
        <v>8316</v>
      </c>
      <c r="S169" s="16">
        <v>42664.809560185182</v>
      </c>
      <c r="T169" s="20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0">
        <v>80.03</v>
      </c>
      <c r="Q170" s="12" t="s">
        <v>8315</v>
      </c>
      <c r="R170" t="s">
        <v>8316</v>
      </c>
      <c r="S170" s="16">
        <v>42382.244409722218</v>
      </c>
      <c r="T170" s="20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0">
        <v>93.98</v>
      </c>
      <c r="Q171" s="12" t="s">
        <v>8315</v>
      </c>
      <c r="R171" t="s">
        <v>8316</v>
      </c>
      <c r="S171" s="16">
        <v>41826.871238425927</v>
      </c>
      <c r="T171" s="20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0">
        <v>61.94</v>
      </c>
      <c r="Q172" s="12" t="s">
        <v>8315</v>
      </c>
      <c r="R172" t="s">
        <v>8316</v>
      </c>
      <c r="S172" s="16">
        <v>42499.039629629624</v>
      </c>
      <c r="T172" s="20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0">
        <v>66.45</v>
      </c>
      <c r="Q173" s="12" t="s">
        <v>8315</v>
      </c>
      <c r="R173" t="s">
        <v>8316</v>
      </c>
      <c r="S173" s="16">
        <v>42513.045798611114</v>
      </c>
      <c r="T173" s="20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0">
        <v>35.799999999999997</v>
      </c>
      <c r="Q174" s="12" t="s">
        <v>8315</v>
      </c>
      <c r="R174" t="s">
        <v>8316</v>
      </c>
      <c r="S174" s="16">
        <v>41914.100289351853</v>
      </c>
      <c r="T174" s="20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0">
        <v>145.65</v>
      </c>
      <c r="Q175" s="12" t="s">
        <v>8315</v>
      </c>
      <c r="R175" t="s">
        <v>8316</v>
      </c>
      <c r="S175" s="16">
        <v>42521.010370370372</v>
      </c>
      <c r="T175" s="20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0">
        <v>142.28</v>
      </c>
      <c r="Q176" s="12" t="s">
        <v>8315</v>
      </c>
      <c r="R176" t="s">
        <v>8316</v>
      </c>
      <c r="S176" s="16">
        <v>42041.714178240742</v>
      </c>
      <c r="T176" s="20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0">
        <v>292.77999999999997</v>
      </c>
      <c r="Q177" s="12" t="s">
        <v>8315</v>
      </c>
      <c r="R177" t="s">
        <v>8316</v>
      </c>
      <c r="S177" s="16">
        <v>41822.57503472222</v>
      </c>
      <c r="T177" s="20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0">
        <v>80.400000000000006</v>
      </c>
      <c r="Q178" s="12" t="s">
        <v>8315</v>
      </c>
      <c r="R178" t="s">
        <v>8316</v>
      </c>
      <c r="S178" s="16">
        <v>42248.697754629626</v>
      </c>
      <c r="T178" s="20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0">
        <v>72.290000000000006</v>
      </c>
      <c r="Q179" s="12" t="s">
        <v>8315</v>
      </c>
      <c r="R179" t="s">
        <v>8316</v>
      </c>
      <c r="S179" s="16">
        <v>41809.860300925924</v>
      </c>
      <c r="T179" s="20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0">
        <v>32.97</v>
      </c>
      <c r="Q180" s="12" t="s">
        <v>8315</v>
      </c>
      <c r="R180" t="s">
        <v>8316</v>
      </c>
      <c r="S180" s="16">
        <v>42148.676851851851</v>
      </c>
      <c r="T180" s="20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0">
        <v>116.65</v>
      </c>
      <c r="Q181" s="12" t="s">
        <v>8315</v>
      </c>
      <c r="R181" t="s">
        <v>8316</v>
      </c>
      <c r="S181" s="16">
        <v>42185.521087962959</v>
      </c>
      <c r="T181" s="20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0">
        <v>136.85</v>
      </c>
      <c r="Q182" s="12" t="s">
        <v>8315</v>
      </c>
      <c r="R182" t="s">
        <v>8316</v>
      </c>
      <c r="S182" s="16">
        <v>42769.574999999997</v>
      </c>
      <c r="T182" s="20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0">
        <v>177.62</v>
      </c>
      <c r="Q183" s="12" t="s">
        <v>8315</v>
      </c>
      <c r="R183" t="s">
        <v>8316</v>
      </c>
      <c r="S183" s="16">
        <v>42549.665717592594</v>
      </c>
      <c r="T183" s="20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0">
        <v>109.08</v>
      </c>
      <c r="Q184" s="12" t="s">
        <v>8315</v>
      </c>
      <c r="R184" t="s">
        <v>8316</v>
      </c>
      <c r="S184" s="16">
        <v>42685.974004629628</v>
      </c>
      <c r="T184" s="20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0">
        <v>78.209999999999994</v>
      </c>
      <c r="Q185" s="12" t="s">
        <v>8315</v>
      </c>
      <c r="R185" t="s">
        <v>8316</v>
      </c>
      <c r="S185" s="16">
        <v>42062.296412037031</v>
      </c>
      <c r="T185" s="20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0">
        <v>114.13</v>
      </c>
      <c r="Q186" s="12" t="s">
        <v>8315</v>
      </c>
      <c r="R186" t="s">
        <v>8316</v>
      </c>
      <c r="S186" s="16">
        <v>41851.200150462959</v>
      </c>
      <c r="T186" s="20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0">
        <v>50</v>
      </c>
      <c r="Q187" s="12" t="s">
        <v>8315</v>
      </c>
      <c r="R187" t="s">
        <v>8316</v>
      </c>
      <c r="S187" s="16">
        <v>42053.106111111112</v>
      </c>
      <c r="T187" s="20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0">
        <v>91.67</v>
      </c>
      <c r="Q188" s="12" t="s">
        <v>8315</v>
      </c>
      <c r="R188" t="s">
        <v>8316</v>
      </c>
      <c r="S188" s="16">
        <v>42054.024421296301</v>
      </c>
      <c r="T188" s="20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0">
        <v>69.819999999999993</v>
      </c>
      <c r="Q189" s="12" t="s">
        <v>8315</v>
      </c>
      <c r="R189" t="s">
        <v>8316</v>
      </c>
      <c r="S189" s="16">
        <v>42466.558796296296</v>
      </c>
      <c r="T189" s="20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0">
        <v>109.57</v>
      </c>
      <c r="Q190" s="12" t="s">
        <v>8315</v>
      </c>
      <c r="R190" t="s">
        <v>8316</v>
      </c>
      <c r="S190" s="16">
        <v>42513.110787037032</v>
      </c>
      <c r="T190" s="20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0">
        <v>55.6</v>
      </c>
      <c r="Q191" s="12" t="s">
        <v>8315</v>
      </c>
      <c r="R191" t="s">
        <v>8316</v>
      </c>
      <c r="S191" s="16">
        <v>42270.7269212963</v>
      </c>
      <c r="T191" s="20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0">
        <v>63.57</v>
      </c>
      <c r="Q192" s="12" t="s">
        <v>8315</v>
      </c>
      <c r="R192" t="s">
        <v>8316</v>
      </c>
      <c r="S192" s="16">
        <v>41932.311099537037</v>
      </c>
      <c r="T192" s="20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0">
        <v>184.78</v>
      </c>
      <c r="Q193" s="12" t="s">
        <v>8315</v>
      </c>
      <c r="R193" t="s">
        <v>8316</v>
      </c>
      <c r="S193" s="16">
        <v>42746.057106481487</v>
      </c>
      <c r="T193" s="20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0">
        <v>83.43</v>
      </c>
      <c r="Q194" s="12" t="s">
        <v>8315</v>
      </c>
      <c r="R194" t="s">
        <v>8316</v>
      </c>
      <c r="S194" s="16">
        <v>41866.025347222225</v>
      </c>
      <c r="T194" s="20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0">
        <v>54.5</v>
      </c>
      <c r="Q195" s="12" t="s">
        <v>8315</v>
      </c>
      <c r="R195" t="s">
        <v>8316</v>
      </c>
      <c r="S195" s="16">
        <v>42056.091631944444</v>
      </c>
      <c r="T195" s="20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0">
        <v>302.31</v>
      </c>
      <c r="Q196" s="12" t="s">
        <v>8315</v>
      </c>
      <c r="R196" t="s">
        <v>8316</v>
      </c>
      <c r="S196" s="16">
        <v>41851.771354166667</v>
      </c>
      <c r="T196" s="20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0">
        <v>866.67</v>
      </c>
      <c r="Q197" s="12" t="s">
        <v>8315</v>
      </c>
      <c r="R197" t="s">
        <v>8316</v>
      </c>
      <c r="S197" s="16">
        <v>42321.101759259262</v>
      </c>
      <c r="T197" s="20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0">
        <v>61.39</v>
      </c>
      <c r="Q198" s="12" t="s">
        <v>8315</v>
      </c>
      <c r="R198" t="s">
        <v>8316</v>
      </c>
      <c r="S198" s="16">
        <v>42107.067557870367</v>
      </c>
      <c r="T198" s="20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0">
        <v>45.48</v>
      </c>
      <c r="Q199" s="12" t="s">
        <v>8315</v>
      </c>
      <c r="R199" t="s">
        <v>8316</v>
      </c>
      <c r="S199" s="16">
        <v>41969.199756944443</v>
      </c>
      <c r="T199" s="20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0">
        <v>67.92</v>
      </c>
      <c r="Q200" s="12" t="s">
        <v>8315</v>
      </c>
      <c r="R200" t="s">
        <v>8316</v>
      </c>
      <c r="S200" s="16">
        <v>42690.334317129629</v>
      </c>
      <c r="T200" s="20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0">
        <v>30.78</v>
      </c>
      <c r="Q201" s="12" t="s">
        <v>8315</v>
      </c>
      <c r="R201" t="s">
        <v>8316</v>
      </c>
      <c r="S201" s="16">
        <v>42312.874594907407</v>
      </c>
      <c r="T201" s="20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0">
        <v>38.33</v>
      </c>
      <c r="Q202" s="12" t="s">
        <v>8315</v>
      </c>
      <c r="R202" t="s">
        <v>8316</v>
      </c>
      <c r="S202" s="16">
        <v>41855.548101851848</v>
      </c>
      <c r="T202" s="20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0">
        <v>421.11</v>
      </c>
      <c r="Q203" s="12" t="s">
        <v>8315</v>
      </c>
      <c r="R203" t="s">
        <v>8316</v>
      </c>
      <c r="S203" s="16">
        <v>42059.701319444444</v>
      </c>
      <c r="T203" s="20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0">
        <v>111.89</v>
      </c>
      <c r="Q204" s="12" t="s">
        <v>8315</v>
      </c>
      <c r="R204" t="s">
        <v>8316</v>
      </c>
      <c r="S204" s="16">
        <v>41937.95344907407</v>
      </c>
      <c r="T204" s="20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0">
        <v>85.21</v>
      </c>
      <c r="Q205" s="12" t="s">
        <v>8315</v>
      </c>
      <c r="R205" t="s">
        <v>8316</v>
      </c>
      <c r="S205" s="16">
        <v>42044.184988425928</v>
      </c>
      <c r="T205" s="20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0">
        <v>65.17</v>
      </c>
      <c r="Q206" s="12" t="s">
        <v>8315</v>
      </c>
      <c r="R206" t="s">
        <v>8316</v>
      </c>
      <c r="S206" s="16">
        <v>42524.782638888893</v>
      </c>
      <c r="T206" s="20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0">
        <v>93.76</v>
      </c>
      <c r="Q207" s="12" t="s">
        <v>8315</v>
      </c>
      <c r="R207" t="s">
        <v>8316</v>
      </c>
      <c r="S207" s="16">
        <v>42292.087592592594</v>
      </c>
      <c r="T207" s="20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0">
        <v>133.33000000000001</v>
      </c>
      <c r="Q208" s="12" t="s">
        <v>8315</v>
      </c>
      <c r="R208" t="s">
        <v>8316</v>
      </c>
      <c r="S208" s="16">
        <v>41953.8675</v>
      </c>
      <c r="T208" s="20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0">
        <v>51.22</v>
      </c>
      <c r="Q209" s="12" t="s">
        <v>8315</v>
      </c>
      <c r="R209" t="s">
        <v>8316</v>
      </c>
      <c r="S209" s="16">
        <v>41946.644745370373</v>
      </c>
      <c r="T209" s="20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0">
        <v>100.17</v>
      </c>
      <c r="Q210" s="12" t="s">
        <v>8315</v>
      </c>
      <c r="R210" t="s">
        <v>8316</v>
      </c>
      <c r="S210" s="16">
        <v>41947.762592592589</v>
      </c>
      <c r="T210" s="20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0">
        <v>184.68</v>
      </c>
      <c r="Q211" s="12" t="s">
        <v>8315</v>
      </c>
      <c r="R211" t="s">
        <v>8316</v>
      </c>
      <c r="S211" s="16">
        <v>42494.563449074078</v>
      </c>
      <c r="T211" s="20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0">
        <v>69.819999999999993</v>
      </c>
      <c r="Q212" s="12" t="s">
        <v>8315</v>
      </c>
      <c r="R212" t="s">
        <v>8316</v>
      </c>
      <c r="S212" s="16">
        <v>41815.774826388886</v>
      </c>
      <c r="T212" s="20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0">
        <v>61.94</v>
      </c>
      <c r="Q213" s="12" t="s">
        <v>8315</v>
      </c>
      <c r="R213" t="s">
        <v>8316</v>
      </c>
      <c r="S213" s="16">
        <v>41830.545694444445</v>
      </c>
      <c r="T213" s="20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0">
        <v>36.07</v>
      </c>
      <c r="Q214" s="12" t="s">
        <v>8315</v>
      </c>
      <c r="R214" t="s">
        <v>8316</v>
      </c>
      <c r="S214" s="16">
        <v>41923.921643518523</v>
      </c>
      <c r="T214" s="20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0">
        <v>55.89</v>
      </c>
      <c r="Q215" s="12" t="s">
        <v>8315</v>
      </c>
      <c r="R215" t="s">
        <v>8316</v>
      </c>
      <c r="S215" s="16">
        <v>41764.44663194444</v>
      </c>
      <c r="T215" s="20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0">
        <v>68.349999999999994</v>
      </c>
      <c r="Q216" s="12" t="s">
        <v>8315</v>
      </c>
      <c r="R216" t="s">
        <v>8316</v>
      </c>
      <c r="S216" s="16">
        <v>41941.75203703704</v>
      </c>
      <c r="T216" s="20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0">
        <v>118.13</v>
      </c>
      <c r="Q217" s="12" t="s">
        <v>8315</v>
      </c>
      <c r="R217" t="s">
        <v>8316</v>
      </c>
      <c r="S217" s="16">
        <v>41834.953865740739</v>
      </c>
      <c r="T217" s="20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0">
        <v>99.79</v>
      </c>
      <c r="Q218" s="12" t="s">
        <v>8315</v>
      </c>
      <c r="R218" t="s">
        <v>8316</v>
      </c>
      <c r="S218" s="16">
        <v>42290.61855324074</v>
      </c>
      <c r="T218" s="20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0">
        <v>203.33</v>
      </c>
      <c r="Q219" s="12" t="s">
        <v>8315</v>
      </c>
      <c r="R219" t="s">
        <v>8316</v>
      </c>
      <c r="S219" s="16">
        <v>42152.503495370373</v>
      </c>
      <c r="T219" s="20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0">
        <v>110.23</v>
      </c>
      <c r="Q220" s="12" t="s">
        <v>8315</v>
      </c>
      <c r="R220" t="s">
        <v>8316</v>
      </c>
      <c r="S220" s="16">
        <v>41791.492777777778</v>
      </c>
      <c r="T220" s="20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0">
        <v>58.61</v>
      </c>
      <c r="Q221" s="12" t="s">
        <v>8315</v>
      </c>
      <c r="R221" t="s">
        <v>8316</v>
      </c>
      <c r="S221" s="16">
        <v>41808.991944444446</v>
      </c>
      <c r="T221" s="20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0">
        <v>81.38</v>
      </c>
      <c r="Q222" s="12" t="s">
        <v>8315</v>
      </c>
      <c r="R222" t="s">
        <v>8316</v>
      </c>
      <c r="S222" s="16">
        <v>42500.041550925926</v>
      </c>
      <c r="T222" s="20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0">
        <v>199.17</v>
      </c>
      <c r="Q223" s="12" t="s">
        <v>8315</v>
      </c>
      <c r="R223" t="s">
        <v>8316</v>
      </c>
      <c r="S223" s="16">
        <v>42265.022824074069</v>
      </c>
      <c r="T223" s="20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0">
        <v>46.43</v>
      </c>
      <c r="Q224" s="12" t="s">
        <v>8315</v>
      </c>
      <c r="R224" t="s">
        <v>8316</v>
      </c>
      <c r="S224" s="16">
        <v>42053.733078703706</v>
      </c>
      <c r="T224" s="20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0">
        <v>70.569999999999993</v>
      </c>
      <c r="Q225" s="12" t="s">
        <v>8315</v>
      </c>
      <c r="R225" t="s">
        <v>8316</v>
      </c>
      <c r="S225" s="16">
        <v>42675.832465277781</v>
      </c>
      <c r="T225" s="20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0">
        <v>22.22</v>
      </c>
      <c r="Q226" s="12" t="s">
        <v>8315</v>
      </c>
      <c r="R226" t="s">
        <v>8316</v>
      </c>
      <c r="S226" s="16">
        <v>42467.144166666665</v>
      </c>
      <c r="T226" s="20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0">
        <v>37.78</v>
      </c>
      <c r="Q227" s="12" t="s">
        <v>8315</v>
      </c>
      <c r="R227" t="s">
        <v>8316</v>
      </c>
      <c r="S227" s="16">
        <v>41894.91375</v>
      </c>
      <c r="T227" s="20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0">
        <v>72.05</v>
      </c>
      <c r="Q228" s="12" t="s">
        <v>8315</v>
      </c>
      <c r="R228" t="s">
        <v>8316</v>
      </c>
      <c r="S228" s="16">
        <v>41752.83457175926</v>
      </c>
      <c r="T228" s="20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0">
        <v>103.21</v>
      </c>
      <c r="Q229" s="12" t="s">
        <v>8315</v>
      </c>
      <c r="R229" t="s">
        <v>8316</v>
      </c>
      <c r="S229" s="16">
        <v>42037.791238425925</v>
      </c>
      <c r="T229" s="20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0">
        <v>35</v>
      </c>
      <c r="Q230" s="12" t="s">
        <v>8315</v>
      </c>
      <c r="R230" t="s">
        <v>8316</v>
      </c>
      <c r="S230" s="16">
        <v>42088.911354166667</v>
      </c>
      <c r="T230" s="20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0">
        <v>81.78</v>
      </c>
      <c r="Q231" s="12" t="s">
        <v>8315</v>
      </c>
      <c r="R231" t="s">
        <v>8316</v>
      </c>
      <c r="S231" s="16">
        <v>42018.676898148144</v>
      </c>
      <c r="T231" s="20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0">
        <v>297.02999999999997</v>
      </c>
      <c r="Q232" s="12" t="s">
        <v>8315</v>
      </c>
      <c r="R232" t="s">
        <v>8316</v>
      </c>
      <c r="S232" s="16">
        <v>41884.617314814815</v>
      </c>
      <c r="T232" s="20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0">
        <v>46.61</v>
      </c>
      <c r="Q233" s="12" t="s">
        <v>8315</v>
      </c>
      <c r="R233" t="s">
        <v>8316</v>
      </c>
      <c r="S233" s="16">
        <v>41884.056747685187</v>
      </c>
      <c r="T233" s="20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0">
        <v>95.24</v>
      </c>
      <c r="Q234" s="12" t="s">
        <v>8315</v>
      </c>
      <c r="R234" t="s">
        <v>8316</v>
      </c>
      <c r="S234" s="16">
        <v>41839.730937500004</v>
      </c>
      <c r="T234" s="20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0">
        <v>52.21</v>
      </c>
      <c r="Q235" s="12" t="s">
        <v>8315</v>
      </c>
      <c r="R235" t="s">
        <v>8316</v>
      </c>
      <c r="S235" s="16">
        <v>42380.581180555557</v>
      </c>
      <c r="T235" s="20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0">
        <v>134.15</v>
      </c>
      <c r="Q236" s="12" t="s">
        <v>8315</v>
      </c>
      <c r="R236" t="s">
        <v>8316</v>
      </c>
      <c r="S236" s="16">
        <v>41776.063136574077</v>
      </c>
      <c r="T236" s="20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0">
        <v>62.83</v>
      </c>
      <c r="Q237" s="12" t="s">
        <v>8315</v>
      </c>
      <c r="R237" t="s">
        <v>8316</v>
      </c>
      <c r="S237" s="16">
        <v>41800.380428240744</v>
      </c>
      <c r="T237" s="20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0">
        <v>58.95</v>
      </c>
      <c r="Q238" s="12" t="s">
        <v>8315</v>
      </c>
      <c r="R238" t="s">
        <v>8316</v>
      </c>
      <c r="S238" s="16">
        <v>42572.61681712963</v>
      </c>
      <c r="T238" s="20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0">
        <v>143.11000000000001</v>
      </c>
      <c r="Q239" s="12" t="s">
        <v>8315</v>
      </c>
      <c r="R239" t="s">
        <v>8316</v>
      </c>
      <c r="S239" s="16">
        <v>41851.541585648149</v>
      </c>
      <c r="T239" s="20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0">
        <v>84.17</v>
      </c>
      <c r="Q240" s="12" t="s">
        <v>8315</v>
      </c>
      <c r="R240" t="s">
        <v>8316</v>
      </c>
      <c r="S240" s="16">
        <v>42205.710879629631</v>
      </c>
      <c r="T240" s="20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0">
        <v>89.79</v>
      </c>
      <c r="Q241" s="12" t="s">
        <v>8315</v>
      </c>
      <c r="R241" t="s">
        <v>8316</v>
      </c>
      <c r="S241" s="16">
        <v>42374.911226851851</v>
      </c>
      <c r="T241" s="20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0">
        <v>64.16</v>
      </c>
      <c r="Q242" s="12" t="s">
        <v>8315</v>
      </c>
      <c r="R242" t="s">
        <v>8316</v>
      </c>
      <c r="S242" s="16">
        <v>41809.12300925926</v>
      </c>
      <c r="T242" s="20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0">
        <v>59.65</v>
      </c>
      <c r="Q243" s="12" t="s">
        <v>8315</v>
      </c>
      <c r="R243" t="s">
        <v>8316</v>
      </c>
      <c r="S243" s="16">
        <v>42294.429641203707</v>
      </c>
      <c r="T243" s="20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0">
        <v>31.25</v>
      </c>
      <c r="Q244" s="12" t="s">
        <v>8315</v>
      </c>
      <c r="R244" t="s">
        <v>8316</v>
      </c>
      <c r="S244" s="16">
        <v>42124.841111111105</v>
      </c>
      <c r="T244" s="20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0">
        <v>41.22</v>
      </c>
      <c r="Q245" s="12" t="s">
        <v>8315</v>
      </c>
      <c r="R245" t="s">
        <v>8316</v>
      </c>
      <c r="S245" s="16">
        <v>41861.524837962963</v>
      </c>
      <c r="T245" s="20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0">
        <v>77</v>
      </c>
      <c r="Q246" s="12" t="s">
        <v>8315</v>
      </c>
      <c r="R246" t="s">
        <v>8316</v>
      </c>
      <c r="S246" s="16">
        <v>42402.889027777783</v>
      </c>
      <c r="T246" s="20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0">
        <v>51.22</v>
      </c>
      <c r="Q247" s="12" t="s">
        <v>8315</v>
      </c>
      <c r="R247" t="s">
        <v>8316</v>
      </c>
      <c r="S247" s="16">
        <v>41960.119085648148</v>
      </c>
      <c r="T247" s="20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0">
        <v>68.25</v>
      </c>
      <c r="Q248" s="12" t="s">
        <v>8315</v>
      </c>
      <c r="R248" t="s">
        <v>8316</v>
      </c>
      <c r="S248" s="16">
        <v>42532.052523148144</v>
      </c>
      <c r="T248" s="20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0">
        <v>41.13</v>
      </c>
      <c r="Q249" s="12" t="s">
        <v>8315</v>
      </c>
      <c r="R249" t="s">
        <v>8316</v>
      </c>
      <c r="S249" s="16">
        <v>42088.723692129628</v>
      </c>
      <c r="T249" s="20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0">
        <v>41.41</v>
      </c>
      <c r="Q250" s="12" t="s">
        <v>8315</v>
      </c>
      <c r="R250" t="s">
        <v>8316</v>
      </c>
      <c r="S250" s="16">
        <v>41820.639189814814</v>
      </c>
      <c r="T250" s="20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0">
        <v>145.87</v>
      </c>
      <c r="Q251" s="12" t="s">
        <v>8315</v>
      </c>
      <c r="R251" t="s">
        <v>8316</v>
      </c>
      <c r="S251" s="16">
        <v>42626.7503125</v>
      </c>
      <c r="T251" s="20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0">
        <v>358.69</v>
      </c>
      <c r="Q252" s="12" t="s">
        <v>8315</v>
      </c>
      <c r="R252" t="s">
        <v>8316</v>
      </c>
      <c r="S252" s="16">
        <v>41821.205636574072</v>
      </c>
      <c r="T252" s="20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0">
        <v>50.98</v>
      </c>
      <c r="Q253" s="12" t="s">
        <v>8315</v>
      </c>
      <c r="R253" t="s">
        <v>8316</v>
      </c>
      <c r="S253" s="16">
        <v>42016.706678240742</v>
      </c>
      <c r="T253" s="20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0">
        <v>45.04</v>
      </c>
      <c r="Q254" s="12" t="s">
        <v>8315</v>
      </c>
      <c r="R254" t="s">
        <v>8316</v>
      </c>
      <c r="S254" s="16">
        <v>42011.202581018515</v>
      </c>
      <c r="T254" s="20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0">
        <v>57.92</v>
      </c>
      <c r="Q255" s="12" t="s">
        <v>8315</v>
      </c>
      <c r="R255" t="s">
        <v>8316</v>
      </c>
      <c r="S255" s="16">
        <v>42643.632858796293</v>
      </c>
      <c r="T255" s="20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0">
        <v>29.71</v>
      </c>
      <c r="Q256" s="12" t="s">
        <v>8315</v>
      </c>
      <c r="R256" t="s">
        <v>8316</v>
      </c>
      <c r="S256" s="16">
        <v>42179.898472222223</v>
      </c>
      <c r="T256" s="20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0">
        <v>55.01</v>
      </c>
      <c r="Q257" s="12" t="s">
        <v>8315</v>
      </c>
      <c r="R257" t="s">
        <v>8316</v>
      </c>
      <c r="S257" s="16">
        <v>42575.130057870367</v>
      </c>
      <c r="T257" s="20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0">
        <v>72.95</v>
      </c>
      <c r="Q258" s="12" t="s">
        <v>8315</v>
      </c>
      <c r="R258" t="s">
        <v>8316</v>
      </c>
      <c r="S258" s="16">
        <v>42420.019097222219</v>
      </c>
      <c r="T258" s="20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0">
        <v>64.47</v>
      </c>
      <c r="Q259" s="12" t="s">
        <v>8315</v>
      </c>
      <c r="R259" t="s">
        <v>8316</v>
      </c>
      <c r="S259" s="16">
        <v>42053.671666666662</v>
      </c>
      <c r="T259" s="20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0">
        <v>716.35</v>
      </c>
      <c r="Q260" s="12" t="s">
        <v>8315</v>
      </c>
      <c r="R260" t="s">
        <v>8316</v>
      </c>
      <c r="S260" s="16">
        <v>42605.765381944439</v>
      </c>
      <c r="T260" s="20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0">
        <v>50.4</v>
      </c>
      <c r="Q261" s="12" t="s">
        <v>8315</v>
      </c>
      <c r="R261" t="s">
        <v>8316</v>
      </c>
      <c r="S261" s="16">
        <v>42458.641724537039</v>
      </c>
      <c r="T261" s="20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0">
        <v>41.67</v>
      </c>
      <c r="Q262" s="12" t="s">
        <v>8315</v>
      </c>
      <c r="R262" t="s">
        <v>8316</v>
      </c>
      <c r="S262" s="16">
        <v>42529.022013888884</v>
      </c>
      <c r="T262" s="20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0">
        <v>88.74</v>
      </c>
      <c r="Q263" s="12" t="s">
        <v>8315</v>
      </c>
      <c r="R263" t="s">
        <v>8316</v>
      </c>
      <c r="S263" s="16">
        <v>41928.170497685183</v>
      </c>
      <c r="T263" s="20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0">
        <v>148.47999999999999</v>
      </c>
      <c r="Q264" s="12" t="s">
        <v>8315</v>
      </c>
      <c r="R264" t="s">
        <v>8316</v>
      </c>
      <c r="S264" s="16">
        <v>42062.834444444445</v>
      </c>
      <c r="T264" s="20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0">
        <v>52</v>
      </c>
      <c r="Q265" s="12" t="s">
        <v>8315</v>
      </c>
      <c r="R265" t="s">
        <v>8316</v>
      </c>
      <c r="S265" s="16">
        <v>41921.279976851853</v>
      </c>
      <c r="T265" s="20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0">
        <v>53.23</v>
      </c>
      <c r="Q266" s="12" t="s">
        <v>8315</v>
      </c>
      <c r="R266" t="s">
        <v>8316</v>
      </c>
      <c r="S266" s="16">
        <v>42128.736608796295</v>
      </c>
      <c r="T266" s="20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0">
        <v>39.6</v>
      </c>
      <c r="Q267" s="12" t="s">
        <v>8315</v>
      </c>
      <c r="R267" t="s">
        <v>8316</v>
      </c>
      <c r="S267" s="16">
        <v>42053.916921296302</v>
      </c>
      <c r="T267" s="20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0">
        <v>164.62</v>
      </c>
      <c r="Q268" s="12" t="s">
        <v>8315</v>
      </c>
      <c r="R268" t="s">
        <v>8316</v>
      </c>
      <c r="S268" s="16">
        <v>42171.317442129628</v>
      </c>
      <c r="T268" s="20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0">
        <v>40.29</v>
      </c>
      <c r="Q269" s="12" t="s">
        <v>8315</v>
      </c>
      <c r="R269" t="s">
        <v>8316</v>
      </c>
      <c r="S269" s="16">
        <v>41793.668761574074</v>
      </c>
      <c r="T269" s="20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0">
        <v>64.91</v>
      </c>
      <c r="Q270" s="12" t="s">
        <v>8315</v>
      </c>
      <c r="R270" t="s">
        <v>8316</v>
      </c>
      <c r="S270" s="16">
        <v>42506.760405092587</v>
      </c>
      <c r="T270" s="20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0">
        <v>55.33</v>
      </c>
      <c r="Q271" s="12" t="s">
        <v>8315</v>
      </c>
      <c r="R271" t="s">
        <v>8316</v>
      </c>
      <c r="S271" s="16">
        <v>42372.693055555559</v>
      </c>
      <c r="T271" s="20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0">
        <v>83.14</v>
      </c>
      <c r="Q272" s="12" t="s">
        <v>8315</v>
      </c>
      <c r="R272" t="s">
        <v>8316</v>
      </c>
      <c r="S272" s="16">
        <v>42126.87501157407</v>
      </c>
      <c r="T272" s="20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0">
        <v>125.38</v>
      </c>
      <c r="Q273" s="12" t="s">
        <v>8315</v>
      </c>
      <c r="R273" t="s">
        <v>8316</v>
      </c>
      <c r="S273" s="16">
        <v>42087.768055555556</v>
      </c>
      <c r="T273" s="20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0">
        <v>47.22</v>
      </c>
      <c r="Q274" s="12" t="s">
        <v>8315</v>
      </c>
      <c r="R274" t="s">
        <v>8316</v>
      </c>
      <c r="S274" s="16">
        <v>42443.802361111113</v>
      </c>
      <c r="T274" s="20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0">
        <v>79.099999999999994</v>
      </c>
      <c r="Q275" s="12" t="s">
        <v>8315</v>
      </c>
      <c r="R275" t="s">
        <v>8316</v>
      </c>
      <c r="S275" s="16">
        <v>42121.249814814815</v>
      </c>
      <c r="T275" s="20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0">
        <v>114.29</v>
      </c>
      <c r="Q276" s="12" t="s">
        <v>8315</v>
      </c>
      <c r="R276" t="s">
        <v>8316</v>
      </c>
      <c r="S276" s="16">
        <v>42268.009224537032</v>
      </c>
      <c r="T276" s="20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0">
        <v>51.72</v>
      </c>
      <c r="Q277" s="12" t="s">
        <v>8315</v>
      </c>
      <c r="R277" t="s">
        <v>8316</v>
      </c>
      <c r="S277" s="16">
        <v>41848.866157407407</v>
      </c>
      <c r="T277" s="20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0">
        <v>30.77</v>
      </c>
      <c r="Q278" s="12" t="s">
        <v>8315</v>
      </c>
      <c r="R278" t="s">
        <v>8316</v>
      </c>
      <c r="S278" s="16">
        <v>42689.214988425927</v>
      </c>
      <c r="T278" s="20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0">
        <v>47.85</v>
      </c>
      <c r="Q279" s="12" t="s">
        <v>8315</v>
      </c>
      <c r="R279" t="s">
        <v>8316</v>
      </c>
      <c r="S279" s="16">
        <v>42584.846828703703</v>
      </c>
      <c r="T279" s="20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0">
        <v>34.409999999999997</v>
      </c>
      <c r="Q280" s="12" t="s">
        <v>8315</v>
      </c>
      <c r="R280" t="s">
        <v>8316</v>
      </c>
      <c r="S280" s="16">
        <v>42511.741944444439</v>
      </c>
      <c r="T280" s="20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0">
        <v>60.29</v>
      </c>
      <c r="Q281" s="12" t="s">
        <v>8315</v>
      </c>
      <c r="R281" t="s">
        <v>8316</v>
      </c>
      <c r="S281" s="16">
        <v>42132.036168981482</v>
      </c>
      <c r="T281" s="20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0">
        <v>25.31</v>
      </c>
      <c r="Q282" s="12" t="s">
        <v>8315</v>
      </c>
      <c r="R282" t="s">
        <v>8316</v>
      </c>
      <c r="S282" s="16">
        <v>42419.91942129629</v>
      </c>
      <c r="T282" s="20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0">
        <v>136</v>
      </c>
      <c r="Q283" s="12" t="s">
        <v>8315</v>
      </c>
      <c r="R283" t="s">
        <v>8316</v>
      </c>
      <c r="S283" s="16">
        <v>42430.839398148149</v>
      </c>
      <c r="T283" s="20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0">
        <v>125</v>
      </c>
      <c r="Q284" s="12" t="s">
        <v>8315</v>
      </c>
      <c r="R284" t="s">
        <v>8316</v>
      </c>
      <c r="S284" s="16">
        <v>42297.748738425929</v>
      </c>
      <c r="T284" s="20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0">
        <v>66.510000000000005</v>
      </c>
      <c r="Q285" s="12" t="s">
        <v>8315</v>
      </c>
      <c r="R285" t="s">
        <v>8316</v>
      </c>
      <c r="S285" s="16">
        <v>41760.935706018521</v>
      </c>
      <c r="T285" s="20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0">
        <v>105</v>
      </c>
      <c r="Q286" s="12" t="s">
        <v>8315</v>
      </c>
      <c r="R286" t="s">
        <v>8316</v>
      </c>
      <c r="S286" s="16">
        <v>41829.734259259261</v>
      </c>
      <c r="T286" s="20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0">
        <v>145</v>
      </c>
      <c r="Q287" s="12" t="s">
        <v>8315</v>
      </c>
      <c r="R287" t="s">
        <v>8316</v>
      </c>
      <c r="S287" s="16">
        <v>42491.92288194444</v>
      </c>
      <c r="T287" s="20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0">
        <v>96.67</v>
      </c>
      <c r="Q288" s="12" t="s">
        <v>8315</v>
      </c>
      <c r="R288" t="s">
        <v>8316</v>
      </c>
      <c r="S288" s="16">
        <v>41950.859560185185</v>
      </c>
      <c r="T288" s="20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0">
        <v>60.33</v>
      </c>
      <c r="Q289" s="12" t="s">
        <v>8315</v>
      </c>
      <c r="R289" t="s">
        <v>8316</v>
      </c>
      <c r="S289" s="16">
        <v>41802.62090277778</v>
      </c>
      <c r="T289" s="20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0">
        <v>75.34</v>
      </c>
      <c r="Q290" s="12" t="s">
        <v>8315</v>
      </c>
      <c r="R290" t="s">
        <v>8316</v>
      </c>
      <c r="S290" s="16">
        <v>41781.096203703702</v>
      </c>
      <c r="T290" s="20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0">
        <v>55</v>
      </c>
      <c r="Q291" s="12" t="s">
        <v>8315</v>
      </c>
      <c r="R291" t="s">
        <v>8316</v>
      </c>
      <c r="S291" s="16">
        <v>42020.846666666665</v>
      </c>
      <c r="T291" s="20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0">
        <v>66.959999999999994</v>
      </c>
      <c r="Q292" s="12" t="s">
        <v>8315</v>
      </c>
      <c r="R292" t="s">
        <v>8316</v>
      </c>
      <c r="S292" s="16">
        <v>42125.772812499999</v>
      </c>
      <c r="T292" s="20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0">
        <v>227.27</v>
      </c>
      <c r="Q293" s="12" t="s">
        <v>8315</v>
      </c>
      <c r="R293" t="s">
        <v>8316</v>
      </c>
      <c r="S293" s="16">
        <v>41856.010069444441</v>
      </c>
      <c r="T293" s="20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0">
        <v>50.02</v>
      </c>
      <c r="Q294" s="12" t="s">
        <v>8315</v>
      </c>
      <c r="R294" t="s">
        <v>8316</v>
      </c>
      <c r="S294" s="16">
        <v>41893.783553240741</v>
      </c>
      <c r="T294" s="20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0">
        <v>45.62</v>
      </c>
      <c r="Q295" s="12" t="s">
        <v>8315</v>
      </c>
      <c r="R295" t="s">
        <v>8316</v>
      </c>
      <c r="S295" s="16">
        <v>41881.361342592594</v>
      </c>
      <c r="T295" s="20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0">
        <v>137.24</v>
      </c>
      <c r="Q296" s="12" t="s">
        <v>8315</v>
      </c>
      <c r="R296" t="s">
        <v>8316</v>
      </c>
      <c r="S296" s="16">
        <v>41880.76357638889</v>
      </c>
      <c r="T296" s="20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0">
        <v>75.709999999999994</v>
      </c>
      <c r="Q297" s="12" t="s">
        <v>8315</v>
      </c>
      <c r="R297" t="s">
        <v>8316</v>
      </c>
      <c r="S297" s="16">
        <v>42214.6956712963</v>
      </c>
      <c r="T297" s="20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0">
        <v>99</v>
      </c>
      <c r="Q298" s="12" t="s">
        <v>8315</v>
      </c>
      <c r="R298" t="s">
        <v>8316</v>
      </c>
      <c r="S298" s="16">
        <v>42460.335312499999</v>
      </c>
      <c r="T298" s="20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0">
        <v>81.569999999999993</v>
      </c>
      <c r="Q299" s="12" t="s">
        <v>8315</v>
      </c>
      <c r="R299" t="s">
        <v>8316</v>
      </c>
      <c r="S299" s="16">
        <v>42167.023206018523</v>
      </c>
      <c r="T299" s="20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0">
        <v>36.67</v>
      </c>
      <c r="Q300" s="12" t="s">
        <v>8315</v>
      </c>
      <c r="R300" t="s">
        <v>8316</v>
      </c>
      <c r="S300" s="16">
        <v>42177.761782407411</v>
      </c>
      <c r="T300" s="20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0">
        <v>49.23</v>
      </c>
      <c r="Q301" s="12" t="s">
        <v>8315</v>
      </c>
      <c r="R301" t="s">
        <v>8316</v>
      </c>
      <c r="S301" s="16">
        <v>42521.654328703706</v>
      </c>
      <c r="T301" s="20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0">
        <v>42.3</v>
      </c>
      <c r="Q302" s="12" t="s">
        <v>8315</v>
      </c>
      <c r="R302" t="s">
        <v>8316</v>
      </c>
      <c r="S302" s="16">
        <v>41884.599849537037</v>
      </c>
      <c r="T302" s="20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0">
        <v>78.88</v>
      </c>
      <c r="Q303" s="12" t="s">
        <v>8315</v>
      </c>
      <c r="R303" t="s">
        <v>8316</v>
      </c>
      <c r="S303" s="16">
        <v>42289.761192129634</v>
      </c>
      <c r="T303" s="20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0">
        <v>38.28</v>
      </c>
      <c r="Q304" s="12" t="s">
        <v>8315</v>
      </c>
      <c r="R304" t="s">
        <v>8316</v>
      </c>
      <c r="S304" s="16">
        <v>42243.6252662037</v>
      </c>
      <c r="T304" s="20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0">
        <v>55.23</v>
      </c>
      <c r="Q305" s="12" t="s">
        <v>8315</v>
      </c>
      <c r="R305" t="s">
        <v>8316</v>
      </c>
      <c r="S305" s="16">
        <v>42600.756041666667</v>
      </c>
      <c r="T305" s="20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0">
        <v>66.150000000000006</v>
      </c>
      <c r="Q306" s="12" t="s">
        <v>8315</v>
      </c>
      <c r="R306" t="s">
        <v>8316</v>
      </c>
      <c r="S306" s="16">
        <v>41829.599791666667</v>
      </c>
      <c r="T306" s="20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0">
        <v>104.17</v>
      </c>
      <c r="Q307" s="12" t="s">
        <v>8315</v>
      </c>
      <c r="R307" t="s">
        <v>8316</v>
      </c>
      <c r="S307" s="16">
        <v>42040.831678240742</v>
      </c>
      <c r="T307" s="20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0">
        <v>31.38</v>
      </c>
      <c r="Q308" s="12" t="s">
        <v>8315</v>
      </c>
      <c r="R308" t="s">
        <v>8316</v>
      </c>
      <c r="S308" s="16">
        <v>42075.807395833333</v>
      </c>
      <c r="T308" s="20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0">
        <v>59.21</v>
      </c>
      <c r="Q309" s="12" t="s">
        <v>8315</v>
      </c>
      <c r="R309" t="s">
        <v>8316</v>
      </c>
      <c r="S309" s="16">
        <v>42073.660694444443</v>
      </c>
      <c r="T309" s="20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0">
        <v>119.18</v>
      </c>
      <c r="Q310" s="12" t="s">
        <v>8315</v>
      </c>
      <c r="R310" t="s">
        <v>8316</v>
      </c>
      <c r="S310" s="16">
        <v>42480.078715277778</v>
      </c>
      <c r="T310" s="20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0">
        <v>164.62</v>
      </c>
      <c r="Q311" s="12" t="s">
        <v>8315</v>
      </c>
      <c r="R311" t="s">
        <v>8316</v>
      </c>
      <c r="S311" s="16">
        <v>42411.942291666666</v>
      </c>
      <c r="T311" s="20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0">
        <v>61.1</v>
      </c>
      <c r="Q312" s="12" t="s">
        <v>8315</v>
      </c>
      <c r="R312" t="s">
        <v>8316</v>
      </c>
      <c r="S312" s="16">
        <v>41753.515856481477</v>
      </c>
      <c r="T312" s="20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0">
        <v>56.2</v>
      </c>
      <c r="Q313" s="12" t="s">
        <v>8315</v>
      </c>
      <c r="R313" t="s">
        <v>8316</v>
      </c>
      <c r="S313" s="16">
        <v>42196.028703703705</v>
      </c>
      <c r="T313" s="20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0">
        <v>107</v>
      </c>
      <c r="Q314" s="12" t="s">
        <v>8315</v>
      </c>
      <c r="R314" t="s">
        <v>8316</v>
      </c>
      <c r="S314" s="16">
        <v>42016.050451388888</v>
      </c>
      <c r="T314" s="20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0">
        <v>179.28</v>
      </c>
      <c r="Q315" s="12" t="s">
        <v>8315</v>
      </c>
      <c r="R315" t="s">
        <v>8316</v>
      </c>
      <c r="S315" s="16">
        <v>41730.276747685188</v>
      </c>
      <c r="T315" s="20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0">
        <v>47.41</v>
      </c>
      <c r="Q316" s="12" t="s">
        <v>8315</v>
      </c>
      <c r="R316" t="s">
        <v>8316</v>
      </c>
      <c r="S316" s="16">
        <v>42203.680300925931</v>
      </c>
      <c r="T316" s="20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0">
        <v>97.92</v>
      </c>
      <c r="Q317" s="12" t="s">
        <v>8315</v>
      </c>
      <c r="R317" t="s">
        <v>8316</v>
      </c>
      <c r="S317" s="16">
        <v>41974.743148148147</v>
      </c>
      <c r="T317" s="20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0">
        <v>58.42</v>
      </c>
      <c r="Q318" s="12" t="s">
        <v>8315</v>
      </c>
      <c r="R318" t="s">
        <v>8316</v>
      </c>
      <c r="S318" s="16">
        <v>41869.740671296298</v>
      </c>
      <c r="T318" s="20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0">
        <v>122.54</v>
      </c>
      <c r="Q319" s="12" t="s">
        <v>8315</v>
      </c>
      <c r="R319" t="s">
        <v>8316</v>
      </c>
      <c r="S319" s="16">
        <v>41982.688611111109</v>
      </c>
      <c r="T319" s="20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0">
        <v>87.96</v>
      </c>
      <c r="Q320" s="12" t="s">
        <v>8315</v>
      </c>
      <c r="R320" t="s">
        <v>8316</v>
      </c>
      <c r="S320" s="16">
        <v>41976.331979166673</v>
      </c>
      <c r="T320" s="20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0">
        <v>136.78</v>
      </c>
      <c r="Q321" s="12" t="s">
        <v>8315</v>
      </c>
      <c r="R321" t="s">
        <v>8316</v>
      </c>
      <c r="S321" s="16">
        <v>41926.942685185182</v>
      </c>
      <c r="T321" s="20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0">
        <v>99.34</v>
      </c>
      <c r="Q322" s="12" t="s">
        <v>8315</v>
      </c>
      <c r="R322" t="s">
        <v>8316</v>
      </c>
      <c r="S322" s="16">
        <v>42561.783877314811</v>
      </c>
      <c r="T322" s="20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0">
        <v>20</v>
      </c>
      <c r="Q323" s="12" t="s">
        <v>8315</v>
      </c>
      <c r="R323" t="s">
        <v>8316</v>
      </c>
      <c r="S323" s="16">
        <v>42649.54923611111</v>
      </c>
      <c r="T323" s="20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0">
        <v>28.89</v>
      </c>
      <c r="Q324" s="12" t="s">
        <v>8315</v>
      </c>
      <c r="R324" t="s">
        <v>8316</v>
      </c>
      <c r="S324" s="16">
        <v>42093.786840277782</v>
      </c>
      <c r="T324" s="20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0">
        <v>37.96</v>
      </c>
      <c r="Q325" s="12" t="s">
        <v>8315</v>
      </c>
      <c r="R325" t="s">
        <v>8316</v>
      </c>
      <c r="S325" s="16">
        <v>42026.176180555558</v>
      </c>
      <c r="T325" s="20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0">
        <v>58.57</v>
      </c>
      <c r="Q326" s="12" t="s">
        <v>8315</v>
      </c>
      <c r="R326" t="s">
        <v>8316</v>
      </c>
      <c r="S326" s="16">
        <v>42451.095856481479</v>
      </c>
      <c r="T326" s="20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0">
        <v>135.63</v>
      </c>
      <c r="Q327" s="12" t="s">
        <v>8315</v>
      </c>
      <c r="R327" t="s">
        <v>8316</v>
      </c>
      <c r="S327" s="16">
        <v>42418.425983796296</v>
      </c>
      <c r="T327" s="20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0">
        <v>176.09</v>
      </c>
      <c r="Q328" s="12" t="s">
        <v>8315</v>
      </c>
      <c r="R328" t="s">
        <v>8316</v>
      </c>
      <c r="S328" s="16">
        <v>41964.716319444444</v>
      </c>
      <c r="T328" s="20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0">
        <v>151.97999999999999</v>
      </c>
      <c r="Q329" s="12" t="s">
        <v>8315</v>
      </c>
      <c r="R329" t="s">
        <v>8316</v>
      </c>
      <c r="S329" s="16">
        <v>42576.697569444441</v>
      </c>
      <c r="T329" s="20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0">
        <v>82.26</v>
      </c>
      <c r="Q330" s="12" t="s">
        <v>8315</v>
      </c>
      <c r="R330" t="s">
        <v>8316</v>
      </c>
      <c r="S330" s="16">
        <v>42125.647534722222</v>
      </c>
      <c r="T330" s="20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0">
        <v>68.06</v>
      </c>
      <c r="Q331" s="12" t="s">
        <v>8315</v>
      </c>
      <c r="R331" t="s">
        <v>8316</v>
      </c>
      <c r="S331" s="16">
        <v>42003.948425925926</v>
      </c>
      <c r="T331" s="20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0">
        <v>72.709999999999994</v>
      </c>
      <c r="Q332" s="12" t="s">
        <v>8315</v>
      </c>
      <c r="R332" t="s">
        <v>8316</v>
      </c>
      <c r="S332" s="16">
        <v>41988.829942129625</v>
      </c>
      <c r="T332" s="20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0">
        <v>77.19</v>
      </c>
      <c r="Q333" s="12" t="s">
        <v>8315</v>
      </c>
      <c r="R333" t="s">
        <v>8316</v>
      </c>
      <c r="S333" s="16">
        <v>41974.898599537039</v>
      </c>
      <c r="T333" s="20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0">
        <v>55.97</v>
      </c>
      <c r="Q334" s="12" t="s">
        <v>8315</v>
      </c>
      <c r="R334" t="s">
        <v>8316</v>
      </c>
      <c r="S334" s="16">
        <v>42592.066921296297</v>
      </c>
      <c r="T334" s="20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0">
        <v>49.69</v>
      </c>
      <c r="Q335" s="12" t="s">
        <v>8315</v>
      </c>
      <c r="R335" t="s">
        <v>8316</v>
      </c>
      <c r="S335" s="16">
        <v>42050.008368055554</v>
      </c>
      <c r="T335" s="20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0">
        <v>77.73</v>
      </c>
      <c r="Q336" s="12" t="s">
        <v>8315</v>
      </c>
      <c r="R336" t="s">
        <v>8316</v>
      </c>
      <c r="S336" s="16">
        <v>42417.585532407407</v>
      </c>
      <c r="T336" s="20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0">
        <v>40.78</v>
      </c>
      <c r="Q337" s="12" t="s">
        <v>8315</v>
      </c>
      <c r="R337" t="s">
        <v>8316</v>
      </c>
      <c r="S337" s="16">
        <v>41866.79886574074</v>
      </c>
      <c r="T337" s="20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0">
        <v>59.41</v>
      </c>
      <c r="Q338" s="12" t="s">
        <v>8315</v>
      </c>
      <c r="R338" t="s">
        <v>8316</v>
      </c>
      <c r="S338" s="16">
        <v>42220.79487268519</v>
      </c>
      <c r="T338" s="20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0">
        <v>3.25</v>
      </c>
      <c r="Q339" s="12" t="s">
        <v>8315</v>
      </c>
      <c r="R339" t="s">
        <v>8316</v>
      </c>
      <c r="S339" s="16">
        <v>42628.849120370374</v>
      </c>
      <c r="T339" s="20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0">
        <v>81.67</v>
      </c>
      <c r="Q340" s="12" t="s">
        <v>8315</v>
      </c>
      <c r="R340" t="s">
        <v>8316</v>
      </c>
      <c r="S340" s="16">
        <v>42447.894432870366</v>
      </c>
      <c r="T340" s="20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0">
        <v>44.91</v>
      </c>
      <c r="Q341" s="12" t="s">
        <v>8315</v>
      </c>
      <c r="R341" t="s">
        <v>8316</v>
      </c>
      <c r="S341" s="16">
        <v>42283.864351851851</v>
      </c>
      <c r="T341" s="20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0">
        <v>49.06</v>
      </c>
      <c r="Q342" s="12" t="s">
        <v>8315</v>
      </c>
      <c r="R342" t="s">
        <v>8316</v>
      </c>
      <c r="S342" s="16">
        <v>42483.015694444446</v>
      </c>
      <c r="T342" s="20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0">
        <v>62.5</v>
      </c>
      <c r="Q343" s="12" t="s">
        <v>8315</v>
      </c>
      <c r="R343" t="s">
        <v>8316</v>
      </c>
      <c r="S343" s="16">
        <v>41788.58997685185</v>
      </c>
      <c r="T343" s="20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0">
        <v>35.49</v>
      </c>
      <c r="Q344" s="12" t="s">
        <v>8315</v>
      </c>
      <c r="R344" t="s">
        <v>8316</v>
      </c>
      <c r="S344" s="16">
        <v>42144.041851851856</v>
      </c>
      <c r="T344" s="20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0">
        <v>66.47</v>
      </c>
      <c r="Q345" s="12" t="s">
        <v>8315</v>
      </c>
      <c r="R345" t="s">
        <v>8316</v>
      </c>
      <c r="S345" s="16">
        <v>42661.132245370376</v>
      </c>
      <c r="T345" s="20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0">
        <v>56.07</v>
      </c>
      <c r="Q346" s="12" t="s">
        <v>8315</v>
      </c>
      <c r="R346" t="s">
        <v>8316</v>
      </c>
      <c r="S346" s="16">
        <v>42037.938206018516</v>
      </c>
      <c r="T346" s="20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0">
        <v>47.03</v>
      </c>
      <c r="Q347" s="12" t="s">
        <v>8315</v>
      </c>
      <c r="R347" t="s">
        <v>8316</v>
      </c>
      <c r="S347" s="16">
        <v>42619.935694444444</v>
      </c>
      <c r="T347" s="20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0">
        <v>47.67</v>
      </c>
      <c r="Q348" s="12" t="s">
        <v>8315</v>
      </c>
      <c r="R348" t="s">
        <v>8316</v>
      </c>
      <c r="S348" s="16">
        <v>41877.221886574072</v>
      </c>
      <c r="T348" s="20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0">
        <v>88.24</v>
      </c>
      <c r="Q349" s="12" t="s">
        <v>8315</v>
      </c>
      <c r="R349" t="s">
        <v>8316</v>
      </c>
      <c r="S349" s="16">
        <v>41828.736921296295</v>
      </c>
      <c r="T349" s="20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0">
        <v>80.72</v>
      </c>
      <c r="Q350" s="12" t="s">
        <v>8315</v>
      </c>
      <c r="R350" t="s">
        <v>8316</v>
      </c>
      <c r="S350" s="16">
        <v>42545.774189814809</v>
      </c>
      <c r="T350" s="20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0">
        <v>68.97</v>
      </c>
      <c r="Q351" s="12" t="s">
        <v>8315</v>
      </c>
      <c r="R351" t="s">
        <v>8316</v>
      </c>
      <c r="S351" s="16">
        <v>42460.741747685184</v>
      </c>
      <c r="T351" s="20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0">
        <v>550.04</v>
      </c>
      <c r="Q352" s="12" t="s">
        <v>8315</v>
      </c>
      <c r="R352" t="s">
        <v>8316</v>
      </c>
      <c r="S352" s="16">
        <v>41887.292187500003</v>
      </c>
      <c r="T352" s="20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0">
        <v>57.78</v>
      </c>
      <c r="Q353" s="12" t="s">
        <v>8315</v>
      </c>
      <c r="R353" t="s">
        <v>8316</v>
      </c>
      <c r="S353" s="16">
        <v>41828.646319444444</v>
      </c>
      <c r="T353" s="20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0">
        <v>73.58</v>
      </c>
      <c r="Q354" s="12" t="s">
        <v>8315</v>
      </c>
      <c r="R354" t="s">
        <v>8316</v>
      </c>
      <c r="S354" s="16">
        <v>42173.803217592591</v>
      </c>
      <c r="T354" s="20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0">
        <v>75.5</v>
      </c>
      <c r="Q355" s="12" t="s">
        <v>8315</v>
      </c>
      <c r="R355" t="s">
        <v>8316</v>
      </c>
      <c r="S355" s="16">
        <v>41775.858564814815</v>
      </c>
      <c r="T355" s="20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0">
        <v>235.46</v>
      </c>
      <c r="Q356" s="12" t="s">
        <v>8315</v>
      </c>
      <c r="R356" t="s">
        <v>8316</v>
      </c>
      <c r="S356" s="16">
        <v>42055.277199074073</v>
      </c>
      <c r="T356" s="20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0">
        <v>92.5</v>
      </c>
      <c r="Q357" s="12" t="s">
        <v>8315</v>
      </c>
      <c r="R357" t="s">
        <v>8316</v>
      </c>
      <c r="S357" s="16">
        <v>42447.896666666667</v>
      </c>
      <c r="T357" s="20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0">
        <v>46.05</v>
      </c>
      <c r="Q358" s="12" t="s">
        <v>8315</v>
      </c>
      <c r="R358" t="s">
        <v>8316</v>
      </c>
      <c r="S358" s="16">
        <v>42523.248715277776</v>
      </c>
      <c r="T358" s="20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0">
        <v>31.58</v>
      </c>
      <c r="Q359" s="12" t="s">
        <v>8315</v>
      </c>
      <c r="R359" t="s">
        <v>8316</v>
      </c>
      <c r="S359" s="16">
        <v>41822.90488425926</v>
      </c>
      <c r="T359" s="20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0">
        <v>36.96</v>
      </c>
      <c r="Q360" s="12" t="s">
        <v>8315</v>
      </c>
      <c r="R360" t="s">
        <v>8316</v>
      </c>
      <c r="S360" s="16">
        <v>42185.556157407409</v>
      </c>
      <c r="T360" s="20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0">
        <v>88.25</v>
      </c>
      <c r="Q361" s="12" t="s">
        <v>8315</v>
      </c>
      <c r="R361" t="s">
        <v>8316</v>
      </c>
      <c r="S361" s="16">
        <v>41820.62809027778</v>
      </c>
      <c r="T361" s="20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0">
        <v>64.38</v>
      </c>
      <c r="Q362" s="12" t="s">
        <v>8315</v>
      </c>
      <c r="R362" t="s">
        <v>8316</v>
      </c>
      <c r="S362" s="16">
        <v>41876.815787037034</v>
      </c>
      <c r="T362" s="20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0">
        <v>62.05</v>
      </c>
      <c r="Q363" s="12" t="s">
        <v>8315</v>
      </c>
      <c r="R363" t="s">
        <v>8316</v>
      </c>
      <c r="S363" s="16">
        <v>41802.574282407404</v>
      </c>
      <c r="T363" s="20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0">
        <v>73.400000000000006</v>
      </c>
      <c r="Q364" s="12" t="s">
        <v>8315</v>
      </c>
      <c r="R364" t="s">
        <v>8316</v>
      </c>
      <c r="S364" s="16">
        <v>41786.761354166665</v>
      </c>
      <c r="T364" s="20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0">
        <v>99.5</v>
      </c>
      <c r="Q365" s="12" t="s">
        <v>8315</v>
      </c>
      <c r="R365" t="s">
        <v>8316</v>
      </c>
      <c r="S365" s="16">
        <v>42627.454097222217</v>
      </c>
      <c r="T365" s="20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0">
        <v>62.17</v>
      </c>
      <c r="Q366" s="12" t="s">
        <v>8315</v>
      </c>
      <c r="R366" t="s">
        <v>8316</v>
      </c>
      <c r="S366" s="16">
        <v>42374.651504629626</v>
      </c>
      <c r="T366" s="20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0">
        <v>62.33</v>
      </c>
      <c r="Q367" s="12" t="s">
        <v>8315</v>
      </c>
      <c r="R367" t="s">
        <v>8316</v>
      </c>
      <c r="S367" s="16">
        <v>41772.685393518521</v>
      </c>
      <c r="T367" s="20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0">
        <v>58.79</v>
      </c>
      <c r="Q368" s="12" t="s">
        <v>8315</v>
      </c>
      <c r="R368" t="s">
        <v>8316</v>
      </c>
      <c r="S368" s="16">
        <v>42633.116851851853</v>
      </c>
      <c r="T368" s="20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0">
        <v>45.35</v>
      </c>
      <c r="Q369" s="12" t="s">
        <v>8315</v>
      </c>
      <c r="R369" t="s">
        <v>8316</v>
      </c>
      <c r="S369" s="16">
        <v>42219.180393518516</v>
      </c>
      <c r="T369" s="20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0">
        <v>41.94</v>
      </c>
      <c r="Q370" s="12" t="s">
        <v>8315</v>
      </c>
      <c r="R370" t="s">
        <v>8316</v>
      </c>
      <c r="S370" s="16">
        <v>41753.593275462961</v>
      </c>
      <c r="T370" s="20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0">
        <v>59.17</v>
      </c>
      <c r="Q371" s="12" t="s">
        <v>8315</v>
      </c>
      <c r="R371" t="s">
        <v>8316</v>
      </c>
      <c r="S371" s="16">
        <v>42230.662731481483</v>
      </c>
      <c r="T371" s="20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0">
        <v>200.49</v>
      </c>
      <c r="Q372" s="12" t="s">
        <v>8315</v>
      </c>
      <c r="R372" t="s">
        <v>8316</v>
      </c>
      <c r="S372" s="16">
        <v>41787.218229166669</v>
      </c>
      <c r="T372" s="20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0">
        <v>57.26</v>
      </c>
      <c r="Q373" s="12" t="s">
        <v>8315</v>
      </c>
      <c r="R373" t="s">
        <v>8316</v>
      </c>
      <c r="S373" s="16">
        <v>42147.826840277776</v>
      </c>
      <c r="T373" s="20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0">
        <v>58.06</v>
      </c>
      <c r="Q374" s="12" t="s">
        <v>8315</v>
      </c>
      <c r="R374" t="s">
        <v>8316</v>
      </c>
      <c r="S374" s="16">
        <v>41940.598182870373</v>
      </c>
      <c r="T374" s="20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0">
        <v>186.8</v>
      </c>
      <c r="Q375" s="12" t="s">
        <v>8315</v>
      </c>
      <c r="R375" t="s">
        <v>8316</v>
      </c>
      <c r="S375" s="16">
        <v>42020.700567129628</v>
      </c>
      <c r="T375" s="20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0">
        <v>74.12</v>
      </c>
      <c r="Q376" s="12" t="s">
        <v>8315</v>
      </c>
      <c r="R376" t="s">
        <v>8316</v>
      </c>
      <c r="S376" s="16">
        <v>41891.96503472222</v>
      </c>
      <c r="T376" s="20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0">
        <v>62.67</v>
      </c>
      <c r="Q377" s="12" t="s">
        <v>8315</v>
      </c>
      <c r="R377" t="s">
        <v>8316</v>
      </c>
      <c r="S377" s="16">
        <v>42490.133877314816</v>
      </c>
      <c r="T377" s="20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0">
        <v>121.36</v>
      </c>
      <c r="Q378" s="12" t="s">
        <v>8315</v>
      </c>
      <c r="R378" t="s">
        <v>8316</v>
      </c>
      <c r="S378" s="16">
        <v>41995.870486111111</v>
      </c>
      <c r="T378" s="20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0">
        <v>40.630000000000003</v>
      </c>
      <c r="Q379" s="12" t="s">
        <v>8315</v>
      </c>
      <c r="R379" t="s">
        <v>8316</v>
      </c>
      <c r="S379" s="16">
        <v>42401.806562500002</v>
      </c>
      <c r="T379" s="20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0">
        <v>63</v>
      </c>
      <c r="Q380" s="12" t="s">
        <v>8315</v>
      </c>
      <c r="R380" t="s">
        <v>8316</v>
      </c>
      <c r="S380" s="16">
        <v>41897.602037037039</v>
      </c>
      <c r="T380" s="20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0">
        <v>33.67</v>
      </c>
      <c r="Q381" s="12" t="s">
        <v>8315</v>
      </c>
      <c r="R381" t="s">
        <v>8316</v>
      </c>
      <c r="S381" s="16">
        <v>41882.585648148146</v>
      </c>
      <c r="T381" s="20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0">
        <v>43.2</v>
      </c>
      <c r="Q382" s="12" t="s">
        <v>8315</v>
      </c>
      <c r="R382" t="s">
        <v>8316</v>
      </c>
      <c r="S382" s="16">
        <v>42556.504490740743</v>
      </c>
      <c r="T382" s="20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0">
        <v>83.57</v>
      </c>
      <c r="Q383" s="12" t="s">
        <v>8315</v>
      </c>
      <c r="R383" t="s">
        <v>8316</v>
      </c>
      <c r="S383" s="16">
        <v>41792.542986111112</v>
      </c>
      <c r="T383" s="20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0">
        <v>140</v>
      </c>
      <c r="Q384" s="12" t="s">
        <v>8315</v>
      </c>
      <c r="R384" t="s">
        <v>8316</v>
      </c>
      <c r="S384" s="16">
        <v>41879.913761574076</v>
      </c>
      <c r="T384" s="20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0">
        <v>80.87</v>
      </c>
      <c r="Q385" s="12" t="s">
        <v>8315</v>
      </c>
      <c r="R385" t="s">
        <v>8316</v>
      </c>
      <c r="S385" s="16">
        <v>42552.048356481479</v>
      </c>
      <c r="T385" s="20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0">
        <v>53.85</v>
      </c>
      <c r="Q386" s="12" t="s">
        <v>8315</v>
      </c>
      <c r="R386" t="s">
        <v>8316</v>
      </c>
      <c r="S386" s="16">
        <v>41810.142199074071</v>
      </c>
      <c r="T386" s="20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0">
        <v>67.959999999999994</v>
      </c>
      <c r="Q387" s="12" t="s">
        <v>8315</v>
      </c>
      <c r="R387" t="s">
        <v>8316</v>
      </c>
      <c r="S387" s="16">
        <v>42072.576249999998</v>
      </c>
      <c r="T387" s="20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0">
        <v>27.14</v>
      </c>
      <c r="Q388" s="12" t="s">
        <v>8315</v>
      </c>
      <c r="R388" t="s">
        <v>8316</v>
      </c>
      <c r="S388" s="16">
        <v>41779.724224537036</v>
      </c>
      <c r="T388" s="20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0">
        <v>110.87</v>
      </c>
      <c r="Q389" s="12" t="s">
        <v>8315</v>
      </c>
      <c r="R389" t="s">
        <v>8316</v>
      </c>
      <c r="S389" s="16">
        <v>42134.172071759262</v>
      </c>
      <c r="T389" s="20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0">
        <v>106.84</v>
      </c>
      <c r="Q390" s="12" t="s">
        <v>8315</v>
      </c>
      <c r="R390" t="s">
        <v>8316</v>
      </c>
      <c r="S390" s="16">
        <v>42505.738032407404</v>
      </c>
      <c r="T390" s="20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0">
        <v>105.52</v>
      </c>
      <c r="Q391" s="12" t="s">
        <v>8315</v>
      </c>
      <c r="R391" t="s">
        <v>8316</v>
      </c>
      <c r="S391" s="16">
        <v>42118.556331018524</v>
      </c>
      <c r="T391" s="20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0">
        <v>51.92</v>
      </c>
      <c r="Q392" s="12" t="s">
        <v>8315</v>
      </c>
      <c r="R392" t="s">
        <v>8316</v>
      </c>
      <c r="S392" s="16">
        <v>42360.887835648144</v>
      </c>
      <c r="T392" s="20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0">
        <v>86.23</v>
      </c>
      <c r="Q393" s="12" t="s">
        <v>8315</v>
      </c>
      <c r="R393" t="s">
        <v>8316</v>
      </c>
      <c r="S393" s="16">
        <v>42165.993125000001</v>
      </c>
      <c r="T393" s="20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0">
        <v>114.55</v>
      </c>
      <c r="Q394" s="12" t="s">
        <v>8315</v>
      </c>
      <c r="R394" t="s">
        <v>8316</v>
      </c>
      <c r="S394" s="16">
        <v>41927.936157407406</v>
      </c>
      <c r="T394" s="20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0">
        <v>62.59</v>
      </c>
      <c r="Q395" s="12" t="s">
        <v>8315</v>
      </c>
      <c r="R395" t="s">
        <v>8316</v>
      </c>
      <c r="S395" s="16">
        <v>42462.140868055561</v>
      </c>
      <c r="T395" s="20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0">
        <v>61.06</v>
      </c>
      <c r="Q396" s="12" t="s">
        <v>8315</v>
      </c>
      <c r="R396" t="s">
        <v>8316</v>
      </c>
      <c r="S396" s="16">
        <v>42632.348310185189</v>
      </c>
      <c r="T396" s="20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0">
        <v>70.23</v>
      </c>
      <c r="Q397" s="12" t="s">
        <v>8315</v>
      </c>
      <c r="R397" t="s">
        <v>8316</v>
      </c>
      <c r="S397" s="16">
        <v>42054.849050925928</v>
      </c>
      <c r="T397" s="20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0">
        <v>78.52</v>
      </c>
      <c r="Q398" s="12" t="s">
        <v>8315</v>
      </c>
      <c r="R398" t="s">
        <v>8316</v>
      </c>
      <c r="S398" s="16">
        <v>42497.275706018518</v>
      </c>
      <c r="T398" s="20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0">
        <v>61.82</v>
      </c>
      <c r="Q399" s="12" t="s">
        <v>8315</v>
      </c>
      <c r="R399" t="s">
        <v>8316</v>
      </c>
      <c r="S399" s="16">
        <v>42058.904074074075</v>
      </c>
      <c r="T399" s="20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0">
        <v>48.34</v>
      </c>
      <c r="Q400" s="12" t="s">
        <v>8315</v>
      </c>
      <c r="R400" t="s">
        <v>8316</v>
      </c>
      <c r="S400" s="16">
        <v>41807.690081018518</v>
      </c>
      <c r="T400" s="20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0">
        <v>107.25</v>
      </c>
      <c r="Q401" s="12" t="s">
        <v>8315</v>
      </c>
      <c r="R401" t="s">
        <v>8316</v>
      </c>
      <c r="S401" s="16">
        <v>42284.69694444444</v>
      </c>
      <c r="T401" s="20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0">
        <v>57</v>
      </c>
      <c r="Q402" s="12" t="s">
        <v>8315</v>
      </c>
      <c r="R402" t="s">
        <v>8316</v>
      </c>
      <c r="S402" s="16">
        <v>42045.84238425926</v>
      </c>
      <c r="T402" s="20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0">
        <v>40.92</v>
      </c>
      <c r="Q403" s="12" t="s">
        <v>8315</v>
      </c>
      <c r="R403" t="s">
        <v>8316</v>
      </c>
      <c r="S403" s="16">
        <v>42184.209537037037</v>
      </c>
      <c r="T403" s="20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0">
        <v>79.540000000000006</v>
      </c>
      <c r="Q404" s="12" t="s">
        <v>8315</v>
      </c>
      <c r="R404" t="s">
        <v>8316</v>
      </c>
      <c r="S404" s="16">
        <v>42341.180636574078</v>
      </c>
      <c r="T404" s="20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0">
        <v>64.63</v>
      </c>
      <c r="Q405" s="12" t="s">
        <v>8315</v>
      </c>
      <c r="R405" t="s">
        <v>8316</v>
      </c>
      <c r="S405" s="16">
        <v>42170.910231481481</v>
      </c>
      <c r="T405" s="20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0">
        <v>107.57</v>
      </c>
      <c r="Q406" s="12" t="s">
        <v>8315</v>
      </c>
      <c r="R406" t="s">
        <v>8316</v>
      </c>
      <c r="S406" s="16">
        <v>42151.069606481484</v>
      </c>
      <c r="T406" s="20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0">
        <v>178.57</v>
      </c>
      <c r="Q407" s="12" t="s">
        <v>8315</v>
      </c>
      <c r="R407" t="s">
        <v>8316</v>
      </c>
      <c r="S407" s="16">
        <v>41944.527627314819</v>
      </c>
      <c r="T407" s="20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0">
        <v>62.63</v>
      </c>
      <c r="Q408" s="12" t="s">
        <v>8315</v>
      </c>
      <c r="R408" t="s">
        <v>8316</v>
      </c>
      <c r="S408" s="16">
        <v>42593.865405092598</v>
      </c>
      <c r="T408" s="20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0">
        <v>75</v>
      </c>
      <c r="Q409" s="12" t="s">
        <v>8315</v>
      </c>
      <c r="R409" t="s">
        <v>8316</v>
      </c>
      <c r="S409" s="16">
        <v>42503.740868055553</v>
      </c>
      <c r="T409" s="20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0">
        <v>58.9</v>
      </c>
      <c r="Q410" s="12" t="s">
        <v>8315</v>
      </c>
      <c r="R410" t="s">
        <v>8316</v>
      </c>
      <c r="S410" s="16">
        <v>41927.848900462966</v>
      </c>
      <c r="T410" s="20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0">
        <v>139.56</v>
      </c>
      <c r="Q411" s="12" t="s">
        <v>8315</v>
      </c>
      <c r="R411" t="s">
        <v>8316</v>
      </c>
      <c r="S411" s="16">
        <v>42375.114988425921</v>
      </c>
      <c r="T411" s="20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0">
        <v>64.290000000000006</v>
      </c>
      <c r="Q412" s="12" t="s">
        <v>8315</v>
      </c>
      <c r="R412" t="s">
        <v>8316</v>
      </c>
      <c r="S412" s="16">
        <v>42553.926527777774</v>
      </c>
      <c r="T412" s="20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0">
        <v>63.28</v>
      </c>
      <c r="Q413" s="12" t="s">
        <v>8315</v>
      </c>
      <c r="R413" t="s">
        <v>8316</v>
      </c>
      <c r="S413" s="16">
        <v>42155.142638888887</v>
      </c>
      <c r="T413" s="20">
        <v>42215.142638888887</v>
      </c>
    </row>
  </sheetData>
  <conditionalFormatting sqref="F1:F413">
    <cfRule type="cellIs" dxfId="27" priority="1" operator="equal">
      <formula>"canceled"</formula>
    </cfRule>
    <cfRule type="cellIs" dxfId="26" priority="2" operator="equal">
      <formula>"failed"</formula>
    </cfRule>
    <cfRule type="cellIs" dxfId="25" priority="3" operator="equal">
      <formula>"successful"</formula>
    </cfRule>
    <cfRule type="cellIs" dxfId="24" priority="4" operator="equal">
      <formula>"live"</formula>
    </cfRule>
  </conditionalFormatting>
  <conditionalFormatting sqref="O2:O413 O1:P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75608-19C9-4831-946E-9F1EEB90A3F6}">
  <dimension ref="A1:T251"/>
  <sheetViews>
    <sheetView workbookViewId="0">
      <selection activeCell="K248" sqref="K248"/>
    </sheetView>
  </sheetViews>
  <sheetFormatPr defaultRowHeight="14.5" x14ac:dyDescent="0.35"/>
  <cols>
    <col min="2" max="2" width="28.6328125" bestFit="1" customWidth="1"/>
    <col min="4" max="4" width="12.08984375" bestFit="1" customWidth="1"/>
    <col min="9" max="9" width="10.8164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9" t="s">
        <v>8366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0">
        <v>0</v>
      </c>
      <c r="Q2" s="12" t="s">
        <v>8315</v>
      </c>
      <c r="R2" t="s">
        <v>8316</v>
      </c>
      <c r="S2" s="16">
        <v>42492.737847222219</v>
      </c>
      <c r="T2" s="20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0">
        <v>60.67</v>
      </c>
      <c r="Q3" s="12" t="s">
        <v>8315</v>
      </c>
      <c r="R3" t="s">
        <v>8316</v>
      </c>
      <c r="S3" s="16">
        <v>42103.016585648147</v>
      </c>
      <c r="T3" s="20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0">
        <v>0</v>
      </c>
      <c r="Q4" s="12" t="s">
        <v>8315</v>
      </c>
      <c r="R4" t="s">
        <v>8316</v>
      </c>
      <c r="S4" s="16">
        <v>42108.692060185189</v>
      </c>
      <c r="T4" s="20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0">
        <v>0</v>
      </c>
      <c r="Q5" s="12" t="s">
        <v>8315</v>
      </c>
      <c r="R5" t="s">
        <v>8316</v>
      </c>
      <c r="S5" s="16">
        <v>42453.806307870371</v>
      </c>
      <c r="T5" s="20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0">
        <v>23.33</v>
      </c>
      <c r="Q6" s="12" t="s">
        <v>8315</v>
      </c>
      <c r="R6" t="s">
        <v>8316</v>
      </c>
      <c r="S6" s="16">
        <v>42123.648831018523</v>
      </c>
      <c r="T6" s="20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0">
        <v>23.92</v>
      </c>
      <c r="Q7" s="12" t="s">
        <v>8315</v>
      </c>
      <c r="R7" t="s">
        <v>8316</v>
      </c>
      <c r="S7" s="16">
        <v>41858.007071759261</v>
      </c>
      <c r="T7" s="20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0">
        <v>15.83</v>
      </c>
      <c r="Q8" s="12" t="s">
        <v>8315</v>
      </c>
      <c r="R8" t="s">
        <v>8316</v>
      </c>
      <c r="S8" s="16">
        <v>41781.045173611114</v>
      </c>
      <c r="T8" s="20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0">
        <v>60</v>
      </c>
      <c r="Q9" s="12" t="s">
        <v>8315</v>
      </c>
      <c r="R9" t="s">
        <v>8316</v>
      </c>
      <c r="S9" s="16">
        <v>42370.007766203707</v>
      </c>
      <c r="T9" s="20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0">
        <v>24.33</v>
      </c>
      <c r="Q10" s="12" t="s">
        <v>8315</v>
      </c>
      <c r="R10" t="s">
        <v>8316</v>
      </c>
      <c r="S10" s="16">
        <v>42165.037581018521</v>
      </c>
      <c r="T10" s="20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0">
        <v>29.56</v>
      </c>
      <c r="Q11" s="12" t="s">
        <v>8315</v>
      </c>
      <c r="R11" t="s">
        <v>8316</v>
      </c>
      <c r="S11" s="16">
        <v>42480.800648148142</v>
      </c>
      <c r="T11" s="20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0">
        <v>18.329999999999998</v>
      </c>
      <c r="Q12" s="12" t="s">
        <v>8315</v>
      </c>
      <c r="R12" t="s">
        <v>8316</v>
      </c>
      <c r="S12" s="16">
        <v>41784.789687500001</v>
      </c>
      <c r="T12" s="20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0">
        <v>20</v>
      </c>
      <c r="Q13" s="12" t="s">
        <v>8315</v>
      </c>
      <c r="R13" t="s">
        <v>8316</v>
      </c>
      <c r="S13" s="16">
        <v>41831.675034722226</v>
      </c>
      <c r="T13" s="20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0">
        <v>0</v>
      </c>
      <c r="Q14" s="12" t="s">
        <v>8315</v>
      </c>
      <c r="R14" t="s">
        <v>8316</v>
      </c>
      <c r="S14" s="16">
        <v>41950.114108796297</v>
      </c>
      <c r="T14" s="20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0">
        <v>22.5</v>
      </c>
      <c r="Q15" s="12" t="s">
        <v>8315</v>
      </c>
      <c r="R15" t="s">
        <v>8316</v>
      </c>
      <c r="S15" s="16">
        <v>42627.955104166671</v>
      </c>
      <c r="T15" s="20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0">
        <v>50.4</v>
      </c>
      <c r="Q16" s="12" t="s">
        <v>8315</v>
      </c>
      <c r="R16" t="s">
        <v>8316</v>
      </c>
      <c r="S16" s="16">
        <v>42531.195277777777</v>
      </c>
      <c r="T16" s="20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0">
        <v>105.03</v>
      </c>
      <c r="Q17" s="12" t="s">
        <v>8315</v>
      </c>
      <c r="R17" t="s">
        <v>8316</v>
      </c>
      <c r="S17" s="16">
        <v>42618.827013888891</v>
      </c>
      <c r="T17" s="20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0">
        <v>35.4</v>
      </c>
      <c r="Q18" s="12" t="s">
        <v>8315</v>
      </c>
      <c r="R18" t="s">
        <v>8316</v>
      </c>
      <c r="S18" s="16">
        <v>42540.593530092592</v>
      </c>
      <c r="T18" s="20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0">
        <v>83.33</v>
      </c>
      <c r="Q19" s="12" t="s">
        <v>8315</v>
      </c>
      <c r="R19" t="s">
        <v>8316</v>
      </c>
      <c r="S19" s="16">
        <v>41746.189409722225</v>
      </c>
      <c r="T19" s="20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0">
        <v>35.92</v>
      </c>
      <c r="Q20" s="12" t="s">
        <v>8315</v>
      </c>
      <c r="R20" t="s">
        <v>8316</v>
      </c>
      <c r="S20" s="16">
        <v>41974.738576388889</v>
      </c>
      <c r="T20" s="20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0">
        <v>0</v>
      </c>
      <c r="Q21" s="12" t="s">
        <v>8315</v>
      </c>
      <c r="R21" t="s">
        <v>8316</v>
      </c>
      <c r="S21" s="16">
        <v>42115.11618055556</v>
      </c>
      <c r="T21" s="20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0">
        <v>119.13</v>
      </c>
      <c r="Q22" s="12" t="s">
        <v>8315</v>
      </c>
      <c r="R22" t="s">
        <v>8316</v>
      </c>
      <c r="S22" s="16">
        <v>42002.817488425921</v>
      </c>
      <c r="T22" s="20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0">
        <v>90.33</v>
      </c>
      <c r="Q23" s="12" t="s">
        <v>8315</v>
      </c>
      <c r="R23" t="s">
        <v>8316</v>
      </c>
      <c r="S23" s="16">
        <v>42722.84474537037</v>
      </c>
      <c r="T23" s="20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0">
        <v>2.33</v>
      </c>
      <c r="Q24" s="12" t="s">
        <v>8315</v>
      </c>
      <c r="R24" t="s">
        <v>8316</v>
      </c>
      <c r="S24" s="16">
        <v>42465.128391203703</v>
      </c>
      <c r="T24" s="20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0">
        <v>0</v>
      </c>
      <c r="Q25" s="12" t="s">
        <v>8315</v>
      </c>
      <c r="R25" t="s">
        <v>8316</v>
      </c>
      <c r="S25" s="16">
        <v>42171.743969907402</v>
      </c>
      <c r="T25" s="20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0">
        <v>108.33</v>
      </c>
      <c r="Q26" s="12" t="s">
        <v>8315</v>
      </c>
      <c r="R26" t="s">
        <v>8316</v>
      </c>
      <c r="S26" s="16">
        <v>42672.955138888887</v>
      </c>
      <c r="T26" s="20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0">
        <v>29</v>
      </c>
      <c r="Q27" s="12" t="s">
        <v>8315</v>
      </c>
      <c r="R27" t="s">
        <v>8316</v>
      </c>
      <c r="S27" s="16">
        <v>42359.725243055553</v>
      </c>
      <c r="T27" s="20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0">
        <v>96.55</v>
      </c>
      <c r="Q28" s="12" t="s">
        <v>8315</v>
      </c>
      <c r="R28" t="s">
        <v>8316</v>
      </c>
      <c r="S28" s="16">
        <v>42192.905694444446</v>
      </c>
      <c r="T28" s="20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0">
        <v>0</v>
      </c>
      <c r="Q29" s="12" t="s">
        <v>8315</v>
      </c>
      <c r="R29" t="s">
        <v>8316</v>
      </c>
      <c r="S29" s="16">
        <v>41916.597638888888</v>
      </c>
      <c r="T29" s="20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0">
        <v>63</v>
      </c>
      <c r="Q30" s="12" t="s">
        <v>8315</v>
      </c>
      <c r="R30" t="s">
        <v>8316</v>
      </c>
      <c r="S30" s="16">
        <v>42461.596273148149</v>
      </c>
      <c r="T30" s="20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0">
        <v>381.6</v>
      </c>
      <c r="Q31" s="12" t="s">
        <v>8315</v>
      </c>
      <c r="R31" t="s">
        <v>8316</v>
      </c>
      <c r="S31" s="16">
        <v>42370.90320601852</v>
      </c>
      <c r="T31" s="20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0">
        <v>46.25</v>
      </c>
      <c r="Q32" s="12" t="s">
        <v>8315</v>
      </c>
      <c r="R32" t="s">
        <v>8316</v>
      </c>
      <c r="S32" s="16">
        <v>41948.727256944447</v>
      </c>
      <c r="T32" s="20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0">
        <v>26</v>
      </c>
      <c r="Q33" s="12" t="s">
        <v>8315</v>
      </c>
      <c r="R33" t="s">
        <v>8316</v>
      </c>
      <c r="S33" s="16">
        <v>42047.07640046296</v>
      </c>
      <c r="T33" s="20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0">
        <v>10</v>
      </c>
      <c r="Q34" s="12" t="s">
        <v>8315</v>
      </c>
      <c r="R34" t="s">
        <v>8316</v>
      </c>
      <c r="S34" s="16">
        <v>42261.632916666669</v>
      </c>
      <c r="T34" s="20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0">
        <v>5</v>
      </c>
      <c r="Q35" s="12" t="s">
        <v>8315</v>
      </c>
      <c r="R35" t="s">
        <v>8316</v>
      </c>
      <c r="S35" s="16">
        <v>41985.427361111113</v>
      </c>
      <c r="T35" s="20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0">
        <v>0</v>
      </c>
      <c r="Q36" s="12" t="s">
        <v>8315</v>
      </c>
      <c r="R36" t="s">
        <v>8316</v>
      </c>
      <c r="S36" s="16">
        <v>41922.535185185188</v>
      </c>
      <c r="T36" s="20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0">
        <v>81.569999999999993</v>
      </c>
      <c r="Q37" s="12" t="s">
        <v>8315</v>
      </c>
      <c r="R37" t="s">
        <v>8316</v>
      </c>
      <c r="S37" s="16">
        <v>41850.863252314812</v>
      </c>
      <c r="T37" s="20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0">
        <v>7</v>
      </c>
      <c r="Q38" s="12" t="s">
        <v>8315</v>
      </c>
      <c r="R38" t="s">
        <v>8316</v>
      </c>
      <c r="S38" s="16">
        <v>41831.742962962962</v>
      </c>
      <c r="T38" s="20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0">
        <v>27.3</v>
      </c>
      <c r="Q39" s="12" t="s">
        <v>8315</v>
      </c>
      <c r="R39" t="s">
        <v>8316</v>
      </c>
      <c r="S39" s="16">
        <v>42415.883425925931</v>
      </c>
      <c r="T39" s="20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0">
        <v>29.41</v>
      </c>
      <c r="Q40" s="12" t="s">
        <v>8315</v>
      </c>
      <c r="R40" t="s">
        <v>8316</v>
      </c>
      <c r="S40" s="16">
        <v>41869.714166666665</v>
      </c>
      <c r="T40" s="20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0">
        <v>12.5</v>
      </c>
      <c r="Q41" s="12" t="s">
        <v>8315</v>
      </c>
      <c r="R41" t="s">
        <v>8316</v>
      </c>
      <c r="S41" s="16">
        <v>41953.773090277777</v>
      </c>
      <c r="T41" s="20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0">
        <v>0</v>
      </c>
      <c r="Q42" s="12" t="s">
        <v>8315</v>
      </c>
      <c r="R42" t="s">
        <v>8316</v>
      </c>
      <c r="S42" s="16">
        <v>42037.986284722225</v>
      </c>
      <c r="T42" s="20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0">
        <v>5.75</v>
      </c>
      <c r="Q43" s="12" t="s">
        <v>8315</v>
      </c>
      <c r="R43" t="s">
        <v>8316</v>
      </c>
      <c r="S43" s="16">
        <v>41811.555462962962</v>
      </c>
      <c r="T43" s="20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0">
        <v>52.08</v>
      </c>
      <c r="Q44" s="12" t="s">
        <v>8315</v>
      </c>
      <c r="R44" t="s">
        <v>8316</v>
      </c>
      <c r="S44" s="16">
        <v>42701.908807870372</v>
      </c>
      <c r="T44" s="20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0">
        <v>183.33</v>
      </c>
      <c r="Q45" s="12" t="s">
        <v>8315</v>
      </c>
      <c r="R45" t="s">
        <v>8316</v>
      </c>
      <c r="S45" s="16">
        <v>42258.646504629629</v>
      </c>
      <c r="T45" s="20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0">
        <v>26.33</v>
      </c>
      <c r="Q46" s="12" t="s">
        <v>8315</v>
      </c>
      <c r="R46" t="s">
        <v>8316</v>
      </c>
      <c r="S46" s="16">
        <v>42278.664965277778</v>
      </c>
      <c r="T46" s="20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0">
        <v>0</v>
      </c>
      <c r="Q47" s="12" t="s">
        <v>8315</v>
      </c>
      <c r="R47" t="s">
        <v>8316</v>
      </c>
      <c r="S47" s="16">
        <v>42515.078217592592</v>
      </c>
      <c r="T47" s="20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0">
        <v>486.43</v>
      </c>
      <c r="Q48" s="12" t="s">
        <v>8315</v>
      </c>
      <c r="R48" t="s">
        <v>8316</v>
      </c>
      <c r="S48" s="16">
        <v>41830.234166666669</v>
      </c>
      <c r="T48" s="20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0">
        <v>3</v>
      </c>
      <c r="Q49" s="12" t="s">
        <v>8315</v>
      </c>
      <c r="R49" t="s">
        <v>8316</v>
      </c>
      <c r="S49" s="16">
        <v>41982.904386574075</v>
      </c>
      <c r="T49" s="20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0">
        <v>25</v>
      </c>
      <c r="Q50" s="12" t="s">
        <v>8315</v>
      </c>
      <c r="R50" t="s">
        <v>8316</v>
      </c>
      <c r="S50" s="16">
        <v>42210.439768518518</v>
      </c>
      <c r="T50" s="20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0">
        <v>9.75</v>
      </c>
      <c r="Q51" s="12" t="s">
        <v>8315</v>
      </c>
      <c r="R51" t="s">
        <v>8316</v>
      </c>
      <c r="S51" s="16">
        <v>42196.166874999995</v>
      </c>
      <c r="T51" s="20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0">
        <v>36.590000000000003</v>
      </c>
      <c r="Q52" s="12" t="s">
        <v>8315</v>
      </c>
      <c r="R52" t="s">
        <v>8316</v>
      </c>
      <c r="S52" s="16">
        <v>42606.056863425925</v>
      </c>
      <c r="T52" s="20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0">
        <v>80.709999999999994</v>
      </c>
      <c r="Q53" s="12" t="s">
        <v>8315</v>
      </c>
      <c r="R53" t="s">
        <v>8316</v>
      </c>
      <c r="S53" s="16">
        <v>42199.648912037039</v>
      </c>
      <c r="T53" s="20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0">
        <v>1</v>
      </c>
      <c r="Q54" s="12" t="s">
        <v>8315</v>
      </c>
      <c r="R54" t="s">
        <v>8316</v>
      </c>
      <c r="S54" s="16">
        <v>42444.877743055549</v>
      </c>
      <c r="T54" s="20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0">
        <v>52.8</v>
      </c>
      <c r="Q55" s="12" t="s">
        <v>8315</v>
      </c>
      <c r="R55" t="s">
        <v>8316</v>
      </c>
      <c r="S55" s="16">
        <v>42499.731701388882</v>
      </c>
      <c r="T55" s="20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0">
        <v>20</v>
      </c>
      <c r="Q56" s="12" t="s">
        <v>8315</v>
      </c>
      <c r="R56" t="s">
        <v>8316</v>
      </c>
      <c r="S56" s="16">
        <v>41929.266215277778</v>
      </c>
      <c r="T56" s="20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0">
        <v>46.93</v>
      </c>
      <c r="Q57" s="12" t="s">
        <v>8315</v>
      </c>
      <c r="R57" t="s">
        <v>8316</v>
      </c>
      <c r="S57" s="16">
        <v>42142.768819444449</v>
      </c>
      <c r="T57" s="20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0">
        <v>78.08</v>
      </c>
      <c r="Q58" s="12" t="s">
        <v>8315</v>
      </c>
      <c r="R58" t="s">
        <v>8316</v>
      </c>
      <c r="S58" s="16">
        <v>42354.131643518514</v>
      </c>
      <c r="T58" s="20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0">
        <v>1</v>
      </c>
      <c r="Q59" s="12" t="s">
        <v>8315</v>
      </c>
      <c r="R59" t="s">
        <v>8316</v>
      </c>
      <c r="S59" s="16">
        <v>41828.922905092593</v>
      </c>
      <c r="T59" s="20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0">
        <v>48.56</v>
      </c>
      <c r="Q60" s="12" t="s">
        <v>8315</v>
      </c>
      <c r="R60" t="s">
        <v>8316</v>
      </c>
      <c r="S60" s="16">
        <v>42245.234340277777</v>
      </c>
      <c r="T60" s="20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0">
        <v>68.099999999999994</v>
      </c>
      <c r="Q61" s="12" t="s">
        <v>8315</v>
      </c>
      <c r="R61" t="s">
        <v>8316</v>
      </c>
      <c r="S61" s="16">
        <v>42278.629710648151</v>
      </c>
      <c r="T61" s="20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0">
        <v>8.5</v>
      </c>
      <c r="Q62" s="12" t="s">
        <v>8315</v>
      </c>
      <c r="R62" t="s">
        <v>8316</v>
      </c>
      <c r="S62" s="16">
        <v>41826.61954861111</v>
      </c>
      <c r="T62" s="20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0">
        <v>60.06</v>
      </c>
      <c r="Q63" s="12" t="s">
        <v>8315</v>
      </c>
      <c r="R63" t="s">
        <v>8316</v>
      </c>
      <c r="S63" s="16">
        <v>42205.171018518522</v>
      </c>
      <c r="T63" s="20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0">
        <v>72.400000000000006</v>
      </c>
      <c r="Q64" s="12" t="s">
        <v>8315</v>
      </c>
      <c r="R64" t="s">
        <v>8316</v>
      </c>
      <c r="S64" s="16">
        <v>42041.205000000002</v>
      </c>
      <c r="T64" s="20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0">
        <v>100</v>
      </c>
      <c r="Q65" s="12" t="s">
        <v>8315</v>
      </c>
      <c r="R65" t="s">
        <v>8316</v>
      </c>
      <c r="S65" s="16">
        <v>42203.677766203706</v>
      </c>
      <c r="T65" s="20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0">
        <v>51.67</v>
      </c>
      <c r="Q66" s="12" t="s">
        <v>8315</v>
      </c>
      <c r="R66" t="s">
        <v>8316</v>
      </c>
      <c r="S66" s="16">
        <v>41983.752847222218</v>
      </c>
      <c r="T66" s="20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0">
        <v>0</v>
      </c>
      <c r="Q67" s="12" t="s">
        <v>8315</v>
      </c>
      <c r="R67" t="s">
        <v>8316</v>
      </c>
      <c r="S67" s="16">
        <v>42103.024398148147</v>
      </c>
      <c r="T67" s="20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0">
        <v>61</v>
      </c>
      <c r="Q68" s="12" t="s">
        <v>8315</v>
      </c>
      <c r="R68" t="s">
        <v>8316</v>
      </c>
      <c r="S68" s="16">
        <v>42089.901574074072</v>
      </c>
      <c r="T68" s="20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0">
        <v>37.5</v>
      </c>
      <c r="Q69" s="12" t="s">
        <v>8315</v>
      </c>
      <c r="R69" t="s">
        <v>8316</v>
      </c>
      <c r="S69" s="16">
        <v>42297.691006944442</v>
      </c>
      <c r="T69" s="20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0">
        <v>25.57</v>
      </c>
      <c r="Q70" s="12" t="s">
        <v>8315</v>
      </c>
      <c r="R70" t="s">
        <v>8316</v>
      </c>
      <c r="S70" s="16">
        <v>41833.089756944442</v>
      </c>
      <c r="T70" s="20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0">
        <v>0</v>
      </c>
      <c r="Q71" s="12" t="s">
        <v>8315</v>
      </c>
      <c r="R71" t="s">
        <v>8316</v>
      </c>
      <c r="S71" s="16">
        <v>42325.920717592591</v>
      </c>
      <c r="T71" s="20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0">
        <v>25</v>
      </c>
      <c r="Q72" s="12" t="s">
        <v>8315</v>
      </c>
      <c r="R72" t="s">
        <v>8316</v>
      </c>
      <c r="S72" s="16">
        <v>41858.214629629627</v>
      </c>
      <c r="T72" s="20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0">
        <v>0</v>
      </c>
      <c r="Q73" s="12" t="s">
        <v>8315</v>
      </c>
      <c r="R73" t="s">
        <v>8316</v>
      </c>
      <c r="S73" s="16">
        <v>41793.710231481484</v>
      </c>
      <c r="T73" s="20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0">
        <v>0</v>
      </c>
      <c r="Q74" s="12" t="s">
        <v>8315</v>
      </c>
      <c r="R74" t="s">
        <v>8316</v>
      </c>
      <c r="S74" s="16">
        <v>41793.814259259263</v>
      </c>
      <c r="T74" s="20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0">
        <v>10</v>
      </c>
      <c r="Q75" s="12" t="s">
        <v>8315</v>
      </c>
      <c r="R75" t="s">
        <v>8316</v>
      </c>
      <c r="S75" s="16">
        <v>41831.697939814818</v>
      </c>
      <c r="T75" s="20">
        <v>41861.697939814818</v>
      </c>
    </row>
    <row r="76" spans="1:20" ht="87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0">
        <v>202</v>
      </c>
      <c r="Q76" s="12" t="s">
        <v>8315</v>
      </c>
      <c r="R76" t="s">
        <v>8316</v>
      </c>
      <c r="S76" s="16">
        <v>42621.389340277776</v>
      </c>
      <c r="T76" s="20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0">
        <v>25.65</v>
      </c>
      <c r="Q77" s="12" t="s">
        <v>8315</v>
      </c>
      <c r="R77" t="s">
        <v>8316</v>
      </c>
      <c r="S77" s="16">
        <v>41780.785729166666</v>
      </c>
      <c r="T77" s="20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0">
        <v>56.05</v>
      </c>
      <c r="Q78" s="12" t="s">
        <v>8315</v>
      </c>
      <c r="R78" t="s">
        <v>8316</v>
      </c>
      <c r="S78" s="16">
        <v>41766.072500000002</v>
      </c>
      <c r="T78" s="20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0">
        <v>81.319999999999993</v>
      </c>
      <c r="Q79" s="12" t="s">
        <v>8315</v>
      </c>
      <c r="R79" t="s">
        <v>8316</v>
      </c>
      <c r="S79" s="16">
        <v>41766.617291666669</v>
      </c>
      <c r="T79" s="20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0">
        <v>70.17</v>
      </c>
      <c r="Q80" s="12" t="s">
        <v>8315</v>
      </c>
      <c r="R80" t="s">
        <v>8316</v>
      </c>
      <c r="S80" s="16">
        <v>42248.627013888887</v>
      </c>
      <c r="T80" s="20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0">
        <v>23.63</v>
      </c>
      <c r="Q81" s="12" t="s">
        <v>8315</v>
      </c>
      <c r="R81" t="s">
        <v>8316</v>
      </c>
      <c r="S81" s="16">
        <v>41885.221550925926</v>
      </c>
      <c r="T81" s="20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0">
        <v>188.56</v>
      </c>
      <c r="Q82" s="12" t="s">
        <v>8315</v>
      </c>
      <c r="R82" t="s">
        <v>8316</v>
      </c>
      <c r="S82" s="16">
        <v>42159.224432870367</v>
      </c>
      <c r="T82" s="20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0">
        <v>49.51</v>
      </c>
      <c r="Q83" s="12" t="s">
        <v>8315</v>
      </c>
      <c r="R83" t="s">
        <v>8316</v>
      </c>
      <c r="S83" s="16">
        <v>42265.817002314812</v>
      </c>
      <c r="T83" s="20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0">
        <v>9.5</v>
      </c>
      <c r="Q84" s="12" t="s">
        <v>8315</v>
      </c>
      <c r="R84" t="s">
        <v>8316</v>
      </c>
      <c r="S84" s="16">
        <v>41975.124340277776</v>
      </c>
      <c r="T84" s="20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0">
        <v>10</v>
      </c>
      <c r="Q85" s="12" t="s">
        <v>8315</v>
      </c>
      <c r="R85" t="s">
        <v>8316</v>
      </c>
      <c r="S85" s="16">
        <v>42065.190694444449</v>
      </c>
      <c r="T85" s="20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0">
        <v>13</v>
      </c>
      <c r="Q86" s="12" t="s">
        <v>8315</v>
      </c>
      <c r="R86" t="s">
        <v>8316</v>
      </c>
      <c r="S86" s="16">
        <v>41848.84002314815</v>
      </c>
      <c r="T86" s="20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0">
        <v>89.4</v>
      </c>
      <c r="Q87" s="12" t="s">
        <v>8315</v>
      </c>
      <c r="R87" t="s">
        <v>8316</v>
      </c>
      <c r="S87" s="16">
        <v>42103.884930555556</v>
      </c>
      <c r="T87" s="20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0">
        <v>25</v>
      </c>
      <c r="Q88" s="12" t="s">
        <v>8315</v>
      </c>
      <c r="R88" t="s">
        <v>8316</v>
      </c>
      <c r="S88" s="16">
        <v>42059.970729166671</v>
      </c>
      <c r="T88" s="20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0">
        <v>1</v>
      </c>
      <c r="Q89" s="12" t="s">
        <v>8315</v>
      </c>
      <c r="R89" t="s">
        <v>8316</v>
      </c>
      <c r="S89" s="16">
        <v>42041.743090277778</v>
      </c>
      <c r="T89" s="20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0">
        <v>65</v>
      </c>
      <c r="Q90" s="12" t="s">
        <v>8315</v>
      </c>
      <c r="R90" t="s">
        <v>8316</v>
      </c>
      <c r="S90" s="16">
        <v>41829.73715277778</v>
      </c>
      <c r="T90" s="20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0">
        <v>1</v>
      </c>
      <c r="Q91" s="12" t="s">
        <v>8315</v>
      </c>
      <c r="R91" t="s">
        <v>8316</v>
      </c>
      <c r="S91" s="16">
        <v>41789.893599537041</v>
      </c>
      <c r="T91" s="20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0">
        <v>81.540000000000006</v>
      </c>
      <c r="Q92" s="12" t="s">
        <v>8315</v>
      </c>
      <c r="R92" t="s">
        <v>8316</v>
      </c>
      <c r="S92" s="16">
        <v>41833.660995370366</v>
      </c>
      <c r="T92" s="20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0">
        <v>100</v>
      </c>
      <c r="Q93" s="12" t="s">
        <v>8315</v>
      </c>
      <c r="R93" t="s">
        <v>8316</v>
      </c>
      <c r="S93" s="16">
        <v>41914.590011574073</v>
      </c>
      <c r="T93" s="20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0">
        <v>1</v>
      </c>
      <c r="Q94" s="12" t="s">
        <v>8315</v>
      </c>
      <c r="R94" t="s">
        <v>8316</v>
      </c>
      <c r="S94" s="16">
        <v>42611.261064814811</v>
      </c>
      <c r="T94" s="20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0">
        <v>0</v>
      </c>
      <c r="Q95" s="12" t="s">
        <v>8315</v>
      </c>
      <c r="R95" t="s">
        <v>8316</v>
      </c>
      <c r="S95" s="16">
        <v>42253.633159722223</v>
      </c>
      <c r="T95" s="20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0">
        <v>20</v>
      </c>
      <c r="Q96" s="12" t="s">
        <v>8315</v>
      </c>
      <c r="R96" t="s">
        <v>8316</v>
      </c>
      <c r="S96" s="16">
        <v>42295.891828703709</v>
      </c>
      <c r="T96" s="20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0">
        <v>5.5</v>
      </c>
      <c r="Q97" s="12" t="s">
        <v>8315</v>
      </c>
      <c r="R97" t="s">
        <v>8316</v>
      </c>
      <c r="S97" s="16">
        <v>42402.947002314817</v>
      </c>
      <c r="T97" s="20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0">
        <v>50.2</v>
      </c>
      <c r="Q98" s="12" t="s">
        <v>8315</v>
      </c>
      <c r="R98" t="s">
        <v>8316</v>
      </c>
      <c r="S98" s="16">
        <v>42509.814108796301</v>
      </c>
      <c r="T98" s="20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0">
        <v>13.11</v>
      </c>
      <c r="Q99" s="12" t="s">
        <v>8315</v>
      </c>
      <c r="R99" t="s">
        <v>8316</v>
      </c>
      <c r="S99" s="16">
        <v>41977.004976851851</v>
      </c>
      <c r="T99" s="20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0">
        <v>315.5</v>
      </c>
      <c r="Q100" s="12" t="s">
        <v>8315</v>
      </c>
      <c r="R100" t="s">
        <v>8316</v>
      </c>
      <c r="S100" s="16">
        <v>42171.758611111116</v>
      </c>
      <c r="T100" s="20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0">
        <v>37.14</v>
      </c>
      <c r="Q101" s="12" t="s">
        <v>8315</v>
      </c>
      <c r="R101" t="s">
        <v>8316</v>
      </c>
      <c r="S101" s="16">
        <v>42056.1324537037</v>
      </c>
      <c r="T101" s="20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0">
        <v>0</v>
      </c>
      <c r="Q102" s="12" t="s">
        <v>8315</v>
      </c>
      <c r="R102" t="s">
        <v>8316</v>
      </c>
      <c r="S102" s="16">
        <v>41867.652280092596</v>
      </c>
      <c r="T102" s="20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0">
        <v>128.27000000000001</v>
      </c>
      <c r="Q103" s="12" t="s">
        <v>8315</v>
      </c>
      <c r="R103" t="s">
        <v>8316</v>
      </c>
      <c r="S103" s="16">
        <v>41779.657870370371</v>
      </c>
      <c r="T103" s="20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0">
        <v>47.27</v>
      </c>
      <c r="Q104" s="12" t="s">
        <v>8315</v>
      </c>
      <c r="R104" t="s">
        <v>8316</v>
      </c>
      <c r="S104" s="16">
        <v>42679.958472222221</v>
      </c>
      <c r="T104" s="20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0">
        <v>50</v>
      </c>
      <c r="Q105" s="12" t="s">
        <v>8315</v>
      </c>
      <c r="R105" t="s">
        <v>8316</v>
      </c>
      <c r="S105" s="16">
        <v>42032.250208333338</v>
      </c>
      <c r="T105" s="20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0">
        <v>42.5</v>
      </c>
      <c r="Q106" s="12" t="s">
        <v>8315</v>
      </c>
      <c r="R106" t="s">
        <v>8316</v>
      </c>
      <c r="S106" s="16">
        <v>41793.191875000004</v>
      </c>
      <c r="T106" s="20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0">
        <v>62.5</v>
      </c>
      <c r="Q107" s="12" t="s">
        <v>8315</v>
      </c>
      <c r="R107" t="s">
        <v>8316</v>
      </c>
      <c r="S107" s="16">
        <v>41843.775011574071</v>
      </c>
      <c r="T107" s="20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0">
        <v>27</v>
      </c>
      <c r="Q108" s="12" t="s">
        <v>8315</v>
      </c>
      <c r="R108" t="s">
        <v>8316</v>
      </c>
      <c r="S108" s="16">
        <v>42136.092488425929</v>
      </c>
      <c r="T108" s="20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0">
        <v>25</v>
      </c>
      <c r="Q109" s="12" t="s">
        <v>8315</v>
      </c>
      <c r="R109" t="s">
        <v>8316</v>
      </c>
      <c r="S109" s="16">
        <v>42317.826377314821</v>
      </c>
      <c r="T109" s="20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0">
        <v>0</v>
      </c>
      <c r="Q110" s="12" t="s">
        <v>8315</v>
      </c>
      <c r="R110" t="s">
        <v>8316</v>
      </c>
      <c r="S110" s="16">
        <v>42186.01116898148</v>
      </c>
      <c r="T110" s="20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0">
        <v>1.5</v>
      </c>
      <c r="Q111" s="12" t="s">
        <v>8315</v>
      </c>
      <c r="R111" t="s">
        <v>8316</v>
      </c>
      <c r="S111" s="16">
        <v>42095.229166666672</v>
      </c>
      <c r="T111" s="20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0">
        <v>38.25</v>
      </c>
      <c r="Q112" s="12" t="s">
        <v>8315</v>
      </c>
      <c r="R112" t="s">
        <v>8316</v>
      </c>
      <c r="S112" s="16">
        <v>41906.819513888891</v>
      </c>
      <c r="T112" s="20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0">
        <v>16.25</v>
      </c>
      <c r="Q113" s="12" t="s">
        <v>8315</v>
      </c>
      <c r="R113" t="s">
        <v>8316</v>
      </c>
      <c r="S113" s="16">
        <v>41834.135370370372</v>
      </c>
      <c r="T113" s="20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0">
        <v>33.75</v>
      </c>
      <c r="Q114" s="12" t="s">
        <v>8315</v>
      </c>
      <c r="R114" t="s">
        <v>8316</v>
      </c>
      <c r="S114" s="16">
        <v>41863.359282407408</v>
      </c>
      <c r="T114" s="20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0">
        <v>61.67</v>
      </c>
      <c r="Q115" s="12" t="s">
        <v>8315</v>
      </c>
      <c r="R115" t="s">
        <v>8316</v>
      </c>
      <c r="S115" s="16">
        <v>42224.756909722222</v>
      </c>
      <c r="T115" s="20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0">
        <v>83.14</v>
      </c>
      <c r="Q116" s="12" t="s">
        <v>8315</v>
      </c>
      <c r="R116" t="s">
        <v>8316</v>
      </c>
      <c r="S116" s="16">
        <v>41939.8122337963</v>
      </c>
      <c r="T116" s="20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0">
        <v>1</v>
      </c>
      <c r="Q117" s="12" t="s">
        <v>8315</v>
      </c>
      <c r="R117" t="s">
        <v>8316</v>
      </c>
      <c r="S117" s="16">
        <v>42059.270023148143</v>
      </c>
      <c r="T117" s="20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0">
        <v>142.86000000000001</v>
      </c>
      <c r="Q118" s="12" t="s">
        <v>8315</v>
      </c>
      <c r="R118" t="s">
        <v>8316</v>
      </c>
      <c r="S118" s="16">
        <v>42308.211215277777</v>
      </c>
      <c r="T118" s="20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0">
        <v>10.17</v>
      </c>
      <c r="Q119" s="12" t="s">
        <v>8315</v>
      </c>
      <c r="R119" t="s">
        <v>8316</v>
      </c>
      <c r="S119" s="16">
        <v>42020.768634259264</v>
      </c>
      <c r="T119" s="20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0">
        <v>57.25</v>
      </c>
      <c r="Q120" s="12" t="s">
        <v>8315</v>
      </c>
      <c r="R120" t="s">
        <v>8316</v>
      </c>
      <c r="S120" s="16">
        <v>41786.959745370368</v>
      </c>
      <c r="T120" s="20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0">
        <v>5</v>
      </c>
      <c r="Q121" s="12" t="s">
        <v>8315</v>
      </c>
      <c r="R121" t="s">
        <v>8316</v>
      </c>
      <c r="S121" s="16">
        <v>41820.870821759258</v>
      </c>
      <c r="T121" s="20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0">
        <v>93</v>
      </c>
      <c r="Q122" s="12" t="s">
        <v>8315</v>
      </c>
      <c r="R122" t="s">
        <v>8316</v>
      </c>
      <c r="S122" s="16">
        <v>42265.683182870373</v>
      </c>
      <c r="T122" s="20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0">
        <v>32.36</v>
      </c>
      <c r="Q123" s="12" t="s">
        <v>8315</v>
      </c>
      <c r="R123" t="s">
        <v>8316</v>
      </c>
      <c r="S123" s="16">
        <v>42601.827141203699</v>
      </c>
      <c r="T123" s="20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0">
        <v>0</v>
      </c>
      <c r="Q124" s="12" t="s">
        <v>8315</v>
      </c>
      <c r="R124" t="s">
        <v>8316</v>
      </c>
      <c r="S124" s="16">
        <v>42228.151701388888</v>
      </c>
      <c r="T124" s="20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0">
        <v>1</v>
      </c>
      <c r="Q125" s="12" t="s">
        <v>8315</v>
      </c>
      <c r="R125" t="s">
        <v>8316</v>
      </c>
      <c r="S125" s="16">
        <v>42415.168564814812</v>
      </c>
      <c r="T125" s="20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0">
        <v>91.83</v>
      </c>
      <c r="Q126" s="12" t="s">
        <v>8315</v>
      </c>
      <c r="R126" t="s">
        <v>8316</v>
      </c>
      <c r="S126" s="16">
        <v>42538.968310185184</v>
      </c>
      <c r="T126" s="20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0">
        <v>45.83</v>
      </c>
      <c r="Q127" s="12" t="s">
        <v>8315</v>
      </c>
      <c r="R127" t="s">
        <v>8316</v>
      </c>
      <c r="S127" s="16">
        <v>42233.671747685185</v>
      </c>
      <c r="T127" s="20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0">
        <v>0</v>
      </c>
      <c r="Q128" s="12" t="s">
        <v>8315</v>
      </c>
      <c r="R128" t="s">
        <v>8316</v>
      </c>
      <c r="S128" s="16">
        <v>42675.262962962966</v>
      </c>
      <c r="T128" s="20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0">
        <v>248.5</v>
      </c>
      <c r="Q129" s="12" t="s">
        <v>8315</v>
      </c>
      <c r="R129" t="s">
        <v>8316</v>
      </c>
      <c r="S129" s="16">
        <v>42534.631481481483</v>
      </c>
      <c r="T129" s="20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0">
        <v>79.400000000000006</v>
      </c>
      <c r="Q130" s="12" t="s">
        <v>8315</v>
      </c>
      <c r="R130" t="s">
        <v>8316</v>
      </c>
      <c r="S130" s="16">
        <v>42151.905717592599</v>
      </c>
      <c r="T130" s="20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0">
        <v>5.5</v>
      </c>
      <c r="Q131" s="12" t="s">
        <v>8315</v>
      </c>
      <c r="R131" t="s">
        <v>8316</v>
      </c>
      <c r="S131" s="16">
        <v>41961.492488425924</v>
      </c>
      <c r="T131" s="20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0">
        <v>25</v>
      </c>
      <c r="Q132" s="12" t="s">
        <v>8315</v>
      </c>
      <c r="R132" t="s">
        <v>8316</v>
      </c>
      <c r="S132" s="16">
        <v>41940.587233796294</v>
      </c>
      <c r="T132" s="20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0">
        <v>0</v>
      </c>
      <c r="Q133" s="12" t="s">
        <v>8315</v>
      </c>
      <c r="R133" t="s">
        <v>8316</v>
      </c>
      <c r="S133" s="16">
        <v>42111.904097222221</v>
      </c>
      <c r="T133" s="20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0">
        <v>137.08000000000001</v>
      </c>
      <c r="Q134" s="12" t="s">
        <v>8315</v>
      </c>
      <c r="R134" t="s">
        <v>8316</v>
      </c>
      <c r="S134" s="16">
        <v>42279.778564814813</v>
      </c>
      <c r="T134" s="20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0">
        <v>0</v>
      </c>
      <c r="Q135" s="12" t="s">
        <v>8315</v>
      </c>
      <c r="R135" t="s">
        <v>8316</v>
      </c>
      <c r="S135" s="16">
        <v>42213.662905092591</v>
      </c>
      <c r="T135" s="20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0">
        <v>5</v>
      </c>
      <c r="Q136" s="12" t="s">
        <v>8315</v>
      </c>
      <c r="R136" t="s">
        <v>8316</v>
      </c>
      <c r="S136" s="16">
        <v>42109.801712962959</v>
      </c>
      <c r="T136" s="20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0">
        <v>39</v>
      </c>
      <c r="Q137" s="12" t="s">
        <v>8315</v>
      </c>
      <c r="R137" t="s">
        <v>8316</v>
      </c>
      <c r="S137" s="16">
        <v>42031.833587962959</v>
      </c>
      <c r="T137" s="20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0">
        <v>50.5</v>
      </c>
      <c r="Q138" s="12" t="s">
        <v>8315</v>
      </c>
      <c r="R138" t="s">
        <v>8316</v>
      </c>
      <c r="S138" s="16">
        <v>42615.142870370371</v>
      </c>
      <c r="T138" s="20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0">
        <v>25</v>
      </c>
      <c r="Q139" s="12" t="s">
        <v>8315</v>
      </c>
      <c r="R139" t="s">
        <v>8316</v>
      </c>
      <c r="S139" s="16">
        <v>42439.702314814815</v>
      </c>
      <c r="T139" s="20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0">
        <v>25</v>
      </c>
      <c r="Q140" s="12" t="s">
        <v>8315</v>
      </c>
      <c r="R140" t="s">
        <v>8316</v>
      </c>
      <c r="S140" s="16">
        <v>42243.790393518517</v>
      </c>
      <c r="T140" s="20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0">
        <v>0</v>
      </c>
      <c r="Q141" s="12" t="s">
        <v>8315</v>
      </c>
      <c r="R141" t="s">
        <v>8316</v>
      </c>
      <c r="S141" s="16">
        <v>42550.048449074078</v>
      </c>
      <c r="T141" s="20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0">
        <v>53.13</v>
      </c>
      <c r="Q142" s="12" t="s">
        <v>8315</v>
      </c>
      <c r="R142" t="s">
        <v>8316</v>
      </c>
      <c r="S142" s="16">
        <v>42306.848854166667</v>
      </c>
      <c r="T142" s="20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0">
        <v>0</v>
      </c>
      <c r="Q143" s="12" t="s">
        <v>8315</v>
      </c>
      <c r="R143" t="s">
        <v>8316</v>
      </c>
      <c r="S143" s="16">
        <v>42457.932025462964</v>
      </c>
      <c r="T143" s="20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0">
        <v>7</v>
      </c>
      <c r="Q144" s="12" t="s">
        <v>8315</v>
      </c>
      <c r="R144" t="s">
        <v>8316</v>
      </c>
      <c r="S144" s="16">
        <v>42513.976319444439</v>
      </c>
      <c r="T144" s="20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0">
        <v>40.06</v>
      </c>
      <c r="Q145" s="12" t="s">
        <v>8315</v>
      </c>
      <c r="R145" t="s">
        <v>8316</v>
      </c>
      <c r="S145" s="16">
        <v>41816.950370370374</v>
      </c>
      <c r="T145" s="20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0">
        <v>24.33</v>
      </c>
      <c r="Q146" s="12" t="s">
        <v>8315</v>
      </c>
      <c r="R146" t="s">
        <v>8316</v>
      </c>
      <c r="S146" s="16">
        <v>41880.788842592592</v>
      </c>
      <c r="T146" s="20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0">
        <v>11.25</v>
      </c>
      <c r="Q147" s="12" t="s">
        <v>8315</v>
      </c>
      <c r="R147" t="s">
        <v>8316</v>
      </c>
      <c r="S147" s="16">
        <v>42342.845555555556</v>
      </c>
      <c r="T147" s="20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0">
        <v>42</v>
      </c>
      <c r="Q148" s="12" t="s">
        <v>8315</v>
      </c>
      <c r="R148" t="s">
        <v>8316</v>
      </c>
      <c r="S148" s="16">
        <v>42053.722060185188</v>
      </c>
      <c r="T148" s="20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0">
        <v>71.25</v>
      </c>
      <c r="Q149" s="12" t="s">
        <v>8315</v>
      </c>
      <c r="R149" t="s">
        <v>8316</v>
      </c>
      <c r="S149" s="16">
        <v>42414.235879629632</v>
      </c>
      <c r="T149" s="20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0">
        <v>22.5</v>
      </c>
      <c r="Q150" s="12" t="s">
        <v>8315</v>
      </c>
      <c r="R150" t="s">
        <v>8316</v>
      </c>
      <c r="S150" s="16">
        <v>41801.711550925924</v>
      </c>
      <c r="T150" s="20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0">
        <v>41</v>
      </c>
      <c r="Q151" s="12" t="s">
        <v>8315</v>
      </c>
      <c r="R151" t="s">
        <v>8316</v>
      </c>
      <c r="S151" s="16">
        <v>42770.290590277778</v>
      </c>
      <c r="T151" s="20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0">
        <v>47.91</v>
      </c>
      <c r="Q152" s="12" t="s">
        <v>8315</v>
      </c>
      <c r="R152" t="s">
        <v>8316</v>
      </c>
      <c r="S152" s="16">
        <v>42452.815659722226</v>
      </c>
      <c r="T152" s="20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0">
        <v>35.17</v>
      </c>
      <c r="Q153" s="12" t="s">
        <v>8315</v>
      </c>
      <c r="R153" t="s">
        <v>8316</v>
      </c>
      <c r="S153" s="16">
        <v>42601.854699074072</v>
      </c>
      <c r="T153" s="20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0">
        <v>5.5</v>
      </c>
      <c r="Q154" s="12" t="s">
        <v>8315</v>
      </c>
      <c r="R154" t="s">
        <v>8316</v>
      </c>
      <c r="S154" s="16">
        <v>42447.863553240735</v>
      </c>
      <c r="T154" s="20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0">
        <v>22.67</v>
      </c>
      <c r="Q155" s="12" t="s">
        <v>8315</v>
      </c>
      <c r="R155" t="s">
        <v>8316</v>
      </c>
      <c r="S155" s="16">
        <v>41811.536180555559</v>
      </c>
      <c r="T155" s="20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0">
        <v>26.38</v>
      </c>
      <c r="Q156" s="12" t="s">
        <v>8315</v>
      </c>
      <c r="R156" t="s">
        <v>8316</v>
      </c>
      <c r="S156" s="16">
        <v>41981.067523148144</v>
      </c>
      <c r="T156" s="20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0">
        <v>105.54</v>
      </c>
      <c r="Q157" s="12" t="s">
        <v>8315</v>
      </c>
      <c r="R157" t="s">
        <v>8316</v>
      </c>
      <c r="S157" s="16">
        <v>42469.68414351852</v>
      </c>
      <c r="T157" s="20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0">
        <v>0</v>
      </c>
      <c r="Q158" s="12" t="s">
        <v>8315</v>
      </c>
      <c r="R158" t="s">
        <v>8316</v>
      </c>
      <c r="S158" s="16">
        <v>42534.866875</v>
      </c>
      <c r="T158" s="20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0">
        <v>62</v>
      </c>
      <c r="Q159" s="12" t="s">
        <v>8315</v>
      </c>
      <c r="R159" t="s">
        <v>8316</v>
      </c>
      <c r="S159" s="16">
        <v>41830.858344907407</v>
      </c>
      <c r="T159" s="20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0">
        <v>217.5</v>
      </c>
      <c r="Q160" s="12" t="s">
        <v>8315</v>
      </c>
      <c r="R160" t="s">
        <v>8316</v>
      </c>
      <c r="S160" s="16">
        <v>42543.788564814815</v>
      </c>
      <c r="T160" s="20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0">
        <v>26.75</v>
      </c>
      <c r="Q161" s="12" t="s">
        <v>8315</v>
      </c>
      <c r="R161" t="s">
        <v>8316</v>
      </c>
      <c r="S161" s="16">
        <v>41975.642974537041</v>
      </c>
      <c r="T161" s="20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0">
        <v>64.290000000000006</v>
      </c>
      <c r="Q162" s="12" t="s">
        <v>8315</v>
      </c>
      <c r="R162" t="s">
        <v>8316</v>
      </c>
      <c r="S162" s="16">
        <v>41795.598923611113</v>
      </c>
      <c r="T162" s="20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0">
        <v>175</v>
      </c>
      <c r="Q163" s="12" t="s">
        <v>8315</v>
      </c>
      <c r="R163" t="s">
        <v>8316</v>
      </c>
      <c r="S163" s="16">
        <v>42508.179965277777</v>
      </c>
      <c r="T163" s="20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0">
        <v>84.28</v>
      </c>
      <c r="Q164" s="12" t="s">
        <v>8315</v>
      </c>
      <c r="R164" t="s">
        <v>8316</v>
      </c>
      <c r="S164" s="16">
        <v>41747.86986111111</v>
      </c>
      <c r="T164" s="20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0">
        <v>33.74</v>
      </c>
      <c r="Q165" s="12" t="s">
        <v>8315</v>
      </c>
      <c r="R165" t="s">
        <v>8316</v>
      </c>
      <c r="S165" s="16">
        <v>42399.707407407404</v>
      </c>
      <c r="T165" s="20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0">
        <v>8</v>
      </c>
      <c r="Q166" s="12" t="s">
        <v>8315</v>
      </c>
      <c r="R166" t="s">
        <v>8316</v>
      </c>
      <c r="S166" s="16">
        <v>42230.08116898148</v>
      </c>
      <c r="T166" s="20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0">
        <v>0</v>
      </c>
      <c r="Q167" s="12" t="s">
        <v>8315</v>
      </c>
      <c r="R167" t="s">
        <v>8316</v>
      </c>
      <c r="S167" s="16">
        <v>42286.749780092592</v>
      </c>
      <c r="T167" s="20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0">
        <v>100</v>
      </c>
      <c r="Q168" s="12" t="s">
        <v>8315</v>
      </c>
      <c r="R168" t="s">
        <v>8316</v>
      </c>
      <c r="S168" s="16">
        <v>42125.644467592589</v>
      </c>
      <c r="T168" s="20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0">
        <v>60.11</v>
      </c>
      <c r="Q169" s="12" t="s">
        <v>8315</v>
      </c>
      <c r="R169" t="s">
        <v>8316</v>
      </c>
      <c r="S169" s="16">
        <v>42289.94049768518</v>
      </c>
      <c r="T169" s="20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0">
        <v>3</v>
      </c>
      <c r="Q170" s="12" t="s">
        <v>8315</v>
      </c>
      <c r="R170" t="s">
        <v>8316</v>
      </c>
      <c r="S170" s="16">
        <v>42107.864722222221</v>
      </c>
      <c r="T170" s="20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0">
        <v>5</v>
      </c>
      <c r="Q171" s="12" t="s">
        <v>8315</v>
      </c>
      <c r="R171" t="s">
        <v>8316</v>
      </c>
      <c r="S171" s="16">
        <v>41809.389930555553</v>
      </c>
      <c r="T171" s="20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0">
        <v>29.24</v>
      </c>
      <c r="Q172" s="12" t="s">
        <v>8315</v>
      </c>
      <c r="R172" t="s">
        <v>8316</v>
      </c>
      <c r="S172" s="16">
        <v>41950.26694444444</v>
      </c>
      <c r="T172" s="20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0">
        <v>59.58</v>
      </c>
      <c r="Q173" s="12" t="s">
        <v>8315</v>
      </c>
      <c r="R173" t="s">
        <v>8316</v>
      </c>
      <c r="S173" s="16">
        <v>42061.963263888887</v>
      </c>
      <c r="T173" s="20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0">
        <v>82.57</v>
      </c>
      <c r="Q174" s="12" t="s">
        <v>8315</v>
      </c>
      <c r="R174" t="s">
        <v>8316</v>
      </c>
      <c r="S174" s="16">
        <v>41842.828680555554</v>
      </c>
      <c r="T174" s="20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0">
        <v>10</v>
      </c>
      <c r="Q175" s="12" t="s">
        <v>8315</v>
      </c>
      <c r="R175" t="s">
        <v>8316</v>
      </c>
      <c r="S175" s="16">
        <v>42437.64534722222</v>
      </c>
      <c r="T175" s="20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0">
        <v>5.75</v>
      </c>
      <c r="Q176" s="12" t="s">
        <v>8315</v>
      </c>
      <c r="R176" t="s">
        <v>8316</v>
      </c>
      <c r="S176" s="16">
        <v>41879.043530092589</v>
      </c>
      <c r="T176" s="20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0">
        <v>100.5</v>
      </c>
      <c r="Q177" s="12" t="s">
        <v>8315</v>
      </c>
      <c r="R177" t="s">
        <v>8316</v>
      </c>
      <c r="S177" s="16">
        <v>42020.587349537032</v>
      </c>
      <c r="T177" s="20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0">
        <v>1</v>
      </c>
      <c r="Q178" s="12" t="s">
        <v>8315</v>
      </c>
      <c r="R178" t="s">
        <v>8316</v>
      </c>
      <c r="S178" s="16">
        <v>41890.16269675926</v>
      </c>
      <c r="T178" s="20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0">
        <v>20</v>
      </c>
      <c r="Q179" s="12" t="s">
        <v>8315</v>
      </c>
      <c r="R179" t="s">
        <v>8316</v>
      </c>
      <c r="S179" s="16">
        <v>41872.807696759257</v>
      </c>
      <c r="T179" s="20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0">
        <v>2</v>
      </c>
      <c r="Q180" s="12" t="s">
        <v>8315</v>
      </c>
      <c r="R180" t="s">
        <v>8316</v>
      </c>
      <c r="S180" s="16">
        <v>42391.772997685184</v>
      </c>
      <c r="T180" s="20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0">
        <v>5</v>
      </c>
      <c r="Q181" s="12" t="s">
        <v>8315</v>
      </c>
      <c r="R181" t="s">
        <v>8316</v>
      </c>
      <c r="S181" s="16">
        <v>41848.772928240738</v>
      </c>
      <c r="T181" s="20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0">
        <v>45.84</v>
      </c>
      <c r="Q182" s="12" t="s">
        <v>8315</v>
      </c>
      <c r="R182" t="s">
        <v>8316</v>
      </c>
      <c r="S182" s="16">
        <v>41921.770439814813</v>
      </c>
      <c r="T182" s="20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0">
        <v>13</v>
      </c>
      <c r="Q183" s="12" t="s">
        <v>8315</v>
      </c>
      <c r="R183" t="s">
        <v>8316</v>
      </c>
      <c r="S183" s="16">
        <v>42021.301192129627</v>
      </c>
      <c r="T183" s="20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0">
        <v>0</v>
      </c>
      <c r="Q184" s="12" t="s">
        <v>8315</v>
      </c>
      <c r="R184" t="s">
        <v>8316</v>
      </c>
      <c r="S184" s="16">
        <v>42419.246168981481</v>
      </c>
      <c r="T184" s="20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0">
        <v>1</v>
      </c>
      <c r="Q185" s="12" t="s">
        <v>8315</v>
      </c>
      <c r="R185" t="s">
        <v>8316</v>
      </c>
      <c r="S185" s="16">
        <v>42174.780821759254</v>
      </c>
      <c r="T185" s="20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0">
        <v>52.5</v>
      </c>
      <c r="Q186" s="12" t="s">
        <v>8315</v>
      </c>
      <c r="R186" t="s">
        <v>8316</v>
      </c>
      <c r="S186" s="16">
        <v>41856.672152777777</v>
      </c>
      <c r="T186" s="20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0">
        <v>7.25</v>
      </c>
      <c r="Q187" s="12" t="s">
        <v>8315</v>
      </c>
      <c r="R187" t="s">
        <v>8316</v>
      </c>
      <c r="S187" s="16">
        <v>42417.675879629634</v>
      </c>
      <c r="T187" s="20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0">
        <v>33.33</v>
      </c>
      <c r="Q188" s="12" t="s">
        <v>8315</v>
      </c>
      <c r="R188" t="s">
        <v>8316</v>
      </c>
      <c r="S188" s="16">
        <v>42057.190960648149</v>
      </c>
      <c r="T188" s="20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0">
        <v>62.5</v>
      </c>
      <c r="Q189" s="12" t="s">
        <v>8315</v>
      </c>
      <c r="R189" t="s">
        <v>8316</v>
      </c>
      <c r="S189" s="16">
        <v>41878.911550925928</v>
      </c>
      <c r="T189" s="20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0">
        <v>63.56</v>
      </c>
      <c r="Q190" s="12" t="s">
        <v>8315</v>
      </c>
      <c r="R190" t="s">
        <v>8316</v>
      </c>
      <c r="S190" s="16">
        <v>41990.584108796291</v>
      </c>
      <c r="T190" s="20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0">
        <v>0</v>
      </c>
      <c r="Q191" s="12" t="s">
        <v>8315</v>
      </c>
      <c r="R191" t="s">
        <v>8316</v>
      </c>
      <c r="S191" s="16">
        <v>42408.999571759254</v>
      </c>
      <c r="T191" s="20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0">
        <v>10</v>
      </c>
      <c r="Q192" s="12" t="s">
        <v>8315</v>
      </c>
      <c r="R192" t="s">
        <v>8316</v>
      </c>
      <c r="S192" s="16">
        <v>42217.670104166667</v>
      </c>
      <c r="T192" s="20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0">
        <v>0</v>
      </c>
      <c r="Q193" s="12" t="s">
        <v>8315</v>
      </c>
      <c r="R193" t="s">
        <v>8316</v>
      </c>
      <c r="S193" s="16">
        <v>42282.655543981484</v>
      </c>
      <c r="T193" s="20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0">
        <v>30.71</v>
      </c>
      <c r="Q194" s="12" t="s">
        <v>8315</v>
      </c>
      <c r="R194" t="s">
        <v>8316</v>
      </c>
      <c r="S194" s="16">
        <v>42768.97084490741</v>
      </c>
      <c r="T194" s="20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0">
        <v>51</v>
      </c>
      <c r="Q195" s="12" t="s">
        <v>8315</v>
      </c>
      <c r="R195" t="s">
        <v>8316</v>
      </c>
      <c r="S195" s="16">
        <v>41765.938657407409</v>
      </c>
      <c r="T195" s="20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0">
        <v>0</v>
      </c>
      <c r="Q196" s="12" t="s">
        <v>8315</v>
      </c>
      <c r="R196" t="s">
        <v>8316</v>
      </c>
      <c r="S196" s="16">
        <v>42322.025115740747</v>
      </c>
      <c r="T196" s="20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0">
        <v>66.67</v>
      </c>
      <c r="Q197" s="12" t="s">
        <v>8315</v>
      </c>
      <c r="R197" t="s">
        <v>8316</v>
      </c>
      <c r="S197" s="16">
        <v>42374.655081018514</v>
      </c>
      <c r="T197" s="20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0">
        <v>0</v>
      </c>
      <c r="Q198" s="12" t="s">
        <v>8315</v>
      </c>
      <c r="R198" t="s">
        <v>8316</v>
      </c>
      <c r="S198" s="16">
        <v>41941.585231481484</v>
      </c>
      <c r="T198" s="20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0">
        <v>59</v>
      </c>
      <c r="Q199" s="12" t="s">
        <v>8315</v>
      </c>
      <c r="R199" t="s">
        <v>8316</v>
      </c>
      <c r="S199" s="16">
        <v>42293.809212962966</v>
      </c>
      <c r="T199" s="20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0">
        <v>100</v>
      </c>
      <c r="Q200" s="12" t="s">
        <v>8315</v>
      </c>
      <c r="R200" t="s">
        <v>8316</v>
      </c>
      <c r="S200" s="16">
        <v>42067.947337962964</v>
      </c>
      <c r="T200" s="20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0">
        <v>147.4</v>
      </c>
      <c r="Q201" s="12" t="s">
        <v>8315</v>
      </c>
      <c r="R201" t="s">
        <v>8316</v>
      </c>
      <c r="S201" s="16">
        <v>41903.882951388885</v>
      </c>
      <c r="T201" s="20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0">
        <v>166.06</v>
      </c>
      <c r="Q202" s="12" t="s">
        <v>8315</v>
      </c>
      <c r="R202" t="s">
        <v>8316</v>
      </c>
      <c r="S202" s="16">
        <v>41804.937083333331</v>
      </c>
      <c r="T202" s="20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0">
        <v>40</v>
      </c>
      <c r="Q203" s="12" t="s">
        <v>8315</v>
      </c>
      <c r="R203" t="s">
        <v>8316</v>
      </c>
      <c r="S203" s="16">
        <v>42497.070775462969</v>
      </c>
      <c r="T203" s="20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0">
        <v>75.25</v>
      </c>
      <c r="Q204" s="12" t="s">
        <v>8315</v>
      </c>
      <c r="R204" t="s">
        <v>8316</v>
      </c>
      <c r="S204" s="16">
        <v>41869.798726851855</v>
      </c>
      <c r="T204" s="20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0">
        <v>60</v>
      </c>
      <c r="Q205" s="12" t="s">
        <v>8315</v>
      </c>
      <c r="R205" t="s">
        <v>8316</v>
      </c>
      <c r="S205" s="16">
        <v>42305.670914351853</v>
      </c>
      <c r="T205" s="20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0">
        <v>1250</v>
      </c>
      <c r="Q206" s="12" t="s">
        <v>8315</v>
      </c>
      <c r="R206" t="s">
        <v>8316</v>
      </c>
      <c r="S206" s="16">
        <v>42144.231527777782</v>
      </c>
      <c r="T206" s="20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0">
        <v>7</v>
      </c>
      <c r="Q207" s="12" t="s">
        <v>8315</v>
      </c>
      <c r="R207" t="s">
        <v>8316</v>
      </c>
      <c r="S207" s="16">
        <v>41995.084074074075</v>
      </c>
      <c r="T207" s="20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0">
        <v>56.25</v>
      </c>
      <c r="Q208" s="12" t="s">
        <v>8315</v>
      </c>
      <c r="R208" t="s">
        <v>8316</v>
      </c>
      <c r="S208" s="16">
        <v>42074.219699074078</v>
      </c>
      <c r="T208" s="20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0">
        <v>38.33</v>
      </c>
      <c r="Q209" s="12" t="s">
        <v>8315</v>
      </c>
      <c r="R209" t="s">
        <v>8316</v>
      </c>
      <c r="S209" s="16">
        <v>41904.650578703702</v>
      </c>
      <c r="T209" s="20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0">
        <v>27.5</v>
      </c>
      <c r="Q210" s="12" t="s">
        <v>8315</v>
      </c>
      <c r="R210" t="s">
        <v>8316</v>
      </c>
      <c r="S210" s="16">
        <v>41991.022488425922</v>
      </c>
      <c r="T210" s="20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0">
        <v>16</v>
      </c>
      <c r="Q211" s="12" t="s">
        <v>8315</v>
      </c>
      <c r="R211" t="s">
        <v>8316</v>
      </c>
      <c r="S211" s="16">
        <v>42169.958506944444</v>
      </c>
      <c r="T211" s="20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0">
        <v>1</v>
      </c>
      <c r="Q212" s="12" t="s">
        <v>8315</v>
      </c>
      <c r="R212" t="s">
        <v>8316</v>
      </c>
      <c r="S212" s="16">
        <v>41905.636469907404</v>
      </c>
      <c r="T212" s="20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0">
        <v>0</v>
      </c>
      <c r="Q213" s="12" t="s">
        <v>8315</v>
      </c>
      <c r="R213" t="s">
        <v>8316</v>
      </c>
      <c r="S213" s="16">
        <v>41761.810150462967</v>
      </c>
      <c r="T213" s="20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0">
        <v>86.62</v>
      </c>
      <c r="Q214" s="12" t="s">
        <v>8315</v>
      </c>
      <c r="R214" t="s">
        <v>8316</v>
      </c>
      <c r="S214" s="16">
        <v>41865.878657407404</v>
      </c>
      <c r="T214" s="20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0">
        <v>0</v>
      </c>
      <c r="Q215" s="12" t="s">
        <v>8315</v>
      </c>
      <c r="R215" t="s">
        <v>8316</v>
      </c>
      <c r="S215" s="16">
        <v>42613.841261574074</v>
      </c>
      <c r="T215" s="20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0">
        <v>88.33</v>
      </c>
      <c r="Q216" s="12" t="s">
        <v>8315</v>
      </c>
      <c r="R216" t="s">
        <v>8316</v>
      </c>
      <c r="S216" s="16">
        <v>42534.933321759265</v>
      </c>
      <c r="T216" s="20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0">
        <v>23.75</v>
      </c>
      <c r="Q217" s="12" t="s">
        <v>8315</v>
      </c>
      <c r="R217" t="s">
        <v>8316</v>
      </c>
      <c r="S217" s="16">
        <v>42446.060694444444</v>
      </c>
      <c r="T217" s="20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0">
        <v>0</v>
      </c>
      <c r="Q218" s="12" t="s">
        <v>8315</v>
      </c>
      <c r="R218" t="s">
        <v>8316</v>
      </c>
      <c r="S218" s="16">
        <v>42421.141469907408</v>
      </c>
      <c r="T218" s="20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0">
        <v>163.33000000000001</v>
      </c>
      <c r="Q219" s="12" t="s">
        <v>8315</v>
      </c>
      <c r="R219" t="s">
        <v>8316</v>
      </c>
      <c r="S219" s="16">
        <v>42523.739212962959</v>
      </c>
      <c r="T219" s="20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0">
        <v>6.75</v>
      </c>
      <c r="Q220" s="12" t="s">
        <v>8315</v>
      </c>
      <c r="R220" t="s">
        <v>8316</v>
      </c>
      <c r="S220" s="16">
        <v>41833.951516203706</v>
      </c>
      <c r="T220" s="20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0">
        <v>25</v>
      </c>
      <c r="Q221" s="12" t="s">
        <v>8315</v>
      </c>
      <c r="R221" t="s">
        <v>8316</v>
      </c>
      <c r="S221" s="16">
        <v>42479.039212962962</v>
      </c>
      <c r="T221" s="20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0">
        <v>179.12</v>
      </c>
      <c r="Q222" s="12" t="s">
        <v>8315</v>
      </c>
      <c r="R222" t="s">
        <v>8316</v>
      </c>
      <c r="S222" s="16">
        <v>42235.117476851854</v>
      </c>
      <c r="T222" s="20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0">
        <v>34.950000000000003</v>
      </c>
      <c r="Q223" s="12" t="s">
        <v>8315</v>
      </c>
      <c r="R223" t="s">
        <v>8316</v>
      </c>
      <c r="S223" s="16">
        <v>42718.963599537034</v>
      </c>
      <c r="T223" s="20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0">
        <v>27.5</v>
      </c>
      <c r="Q224" s="12" t="s">
        <v>8315</v>
      </c>
      <c r="R224" t="s">
        <v>8316</v>
      </c>
      <c r="S224" s="16">
        <v>42031.666898148149</v>
      </c>
      <c r="T224" s="20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0">
        <v>18.5</v>
      </c>
      <c r="Q225" s="12" t="s">
        <v>8315</v>
      </c>
      <c r="R225" t="s">
        <v>8316</v>
      </c>
      <c r="S225" s="16">
        <v>42078.34520833334</v>
      </c>
      <c r="T225" s="20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0">
        <v>0</v>
      </c>
      <c r="Q226" s="12" t="s">
        <v>8315</v>
      </c>
      <c r="R226" t="s">
        <v>8316</v>
      </c>
      <c r="S226" s="16">
        <v>41905.795706018522</v>
      </c>
      <c r="T226" s="20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0">
        <v>222.5</v>
      </c>
      <c r="Q227" s="12" t="s">
        <v>8315</v>
      </c>
      <c r="R227" t="s">
        <v>8316</v>
      </c>
      <c r="S227" s="16">
        <v>42695.7105787037</v>
      </c>
      <c r="T227" s="20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0">
        <v>5</v>
      </c>
      <c r="Q228" s="12" t="s">
        <v>8315</v>
      </c>
      <c r="R228" t="s">
        <v>8316</v>
      </c>
      <c r="S228" s="16">
        <v>42510.938900462963</v>
      </c>
      <c r="T228" s="20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0">
        <v>0</v>
      </c>
      <c r="Q229" s="12" t="s">
        <v>8315</v>
      </c>
      <c r="R229" t="s">
        <v>8316</v>
      </c>
      <c r="S229" s="16">
        <v>42511.698101851856</v>
      </c>
      <c r="T229" s="20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0">
        <v>29.17</v>
      </c>
      <c r="Q230" s="12" t="s">
        <v>8315</v>
      </c>
      <c r="R230" t="s">
        <v>8316</v>
      </c>
      <c r="S230" s="16">
        <v>42041.581307870365</v>
      </c>
      <c r="T230" s="20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0">
        <v>1.5</v>
      </c>
      <c r="Q231" s="12" t="s">
        <v>8315</v>
      </c>
      <c r="R231" t="s">
        <v>8316</v>
      </c>
      <c r="S231" s="16">
        <v>42307.189270833333</v>
      </c>
      <c r="T231" s="20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0">
        <v>126.5</v>
      </c>
      <c r="Q232" s="12" t="s">
        <v>8315</v>
      </c>
      <c r="R232" t="s">
        <v>8316</v>
      </c>
      <c r="S232" s="16">
        <v>42353.761759259258</v>
      </c>
      <c r="T232" s="20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0">
        <v>10</v>
      </c>
      <c r="Q233" s="12" t="s">
        <v>8315</v>
      </c>
      <c r="R233" t="s">
        <v>8316</v>
      </c>
      <c r="S233" s="16">
        <v>42058.603877314818</v>
      </c>
      <c r="T233" s="20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0">
        <v>9.4</v>
      </c>
      <c r="Q234" s="12" t="s">
        <v>8315</v>
      </c>
      <c r="R234" t="s">
        <v>8316</v>
      </c>
      <c r="S234" s="16">
        <v>42304.940960648149</v>
      </c>
      <c r="T234" s="20">
        <v>42329.166666666672</v>
      </c>
    </row>
    <row r="235" spans="1:20" ht="43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0">
        <v>0</v>
      </c>
      <c r="Q235" s="12" t="s">
        <v>8315</v>
      </c>
      <c r="R235" t="s">
        <v>8316</v>
      </c>
      <c r="S235" s="16">
        <v>42538.742893518516</v>
      </c>
      <c r="T235" s="20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0">
        <v>30</v>
      </c>
      <c r="Q236" s="12" t="s">
        <v>8315</v>
      </c>
      <c r="R236" t="s">
        <v>8316</v>
      </c>
      <c r="S236" s="16">
        <v>42122.732499999998</v>
      </c>
      <c r="T236" s="20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0">
        <v>10.67</v>
      </c>
      <c r="Q237" s="12" t="s">
        <v>8315</v>
      </c>
      <c r="R237" t="s">
        <v>8316</v>
      </c>
      <c r="S237" s="16">
        <v>42209.67288194444</v>
      </c>
      <c r="T237" s="20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0">
        <v>25.5</v>
      </c>
      <c r="Q238" s="12" t="s">
        <v>8315</v>
      </c>
      <c r="R238" t="s">
        <v>8316</v>
      </c>
      <c r="S238" s="16">
        <v>41990.506377314814</v>
      </c>
      <c r="T238" s="20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0">
        <v>20</v>
      </c>
      <c r="Q239" s="12" t="s">
        <v>8315</v>
      </c>
      <c r="R239" t="s">
        <v>8316</v>
      </c>
      <c r="S239" s="16">
        <v>42039.194988425923</v>
      </c>
      <c r="T239" s="20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0">
        <v>91.25</v>
      </c>
      <c r="Q240" s="12" t="s">
        <v>8315</v>
      </c>
      <c r="R240" t="s">
        <v>8316</v>
      </c>
      <c r="S240" s="16">
        <v>41890.086805555555</v>
      </c>
      <c r="T240" s="20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0">
        <v>0</v>
      </c>
      <c r="Q241" s="12" t="s">
        <v>8315</v>
      </c>
      <c r="R241" t="s">
        <v>8316</v>
      </c>
      <c r="S241" s="16">
        <v>42495.722187499996</v>
      </c>
      <c r="T241" s="20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0">
        <v>50</v>
      </c>
      <c r="Q242" s="12" t="s">
        <v>8315</v>
      </c>
      <c r="R242" t="s">
        <v>8316</v>
      </c>
      <c r="S242" s="16">
        <v>42570.850381944445</v>
      </c>
      <c r="T242" s="20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0">
        <v>0</v>
      </c>
      <c r="Q243" s="12" t="s">
        <v>8315</v>
      </c>
      <c r="R243" t="s">
        <v>8316</v>
      </c>
      <c r="S243" s="16">
        <v>41927.124884259261</v>
      </c>
      <c r="T243" s="20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0">
        <v>0</v>
      </c>
      <c r="Q244" s="12" t="s">
        <v>8315</v>
      </c>
      <c r="R244" t="s">
        <v>8316</v>
      </c>
      <c r="S244" s="16">
        <v>42730.903726851851</v>
      </c>
      <c r="T244" s="20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0">
        <v>22.83</v>
      </c>
      <c r="Q245" s="12" t="s">
        <v>8315</v>
      </c>
      <c r="R245" t="s">
        <v>8316</v>
      </c>
      <c r="S245" s="16">
        <v>42475.848067129627</v>
      </c>
      <c r="T245" s="20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0">
        <v>16.670000000000002</v>
      </c>
      <c r="Q246" s="12" t="s">
        <v>8315</v>
      </c>
      <c r="R246" t="s">
        <v>8316</v>
      </c>
      <c r="S246" s="16">
        <v>42188.83293981482</v>
      </c>
      <c r="T246" s="20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0">
        <v>106.97</v>
      </c>
      <c r="Q247" s="12" t="s">
        <v>8315</v>
      </c>
      <c r="R247" t="s">
        <v>8316</v>
      </c>
      <c r="S247" s="16">
        <v>42053.049375000002</v>
      </c>
      <c r="T247" s="20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0">
        <v>10.25</v>
      </c>
      <c r="Q248" s="12" t="s">
        <v>8315</v>
      </c>
      <c r="R248" t="s">
        <v>8316</v>
      </c>
      <c r="S248" s="16">
        <v>41883.916678240741</v>
      </c>
      <c r="T248" s="20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0">
        <v>59</v>
      </c>
      <c r="Q249" s="12" t="s">
        <v>8315</v>
      </c>
      <c r="R249" t="s">
        <v>8316</v>
      </c>
      <c r="S249" s="16">
        <v>42767.031678240746</v>
      </c>
      <c r="T249" s="20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0">
        <v>15.67</v>
      </c>
      <c r="Q250" s="12" t="s">
        <v>8315</v>
      </c>
      <c r="R250" t="s">
        <v>8316</v>
      </c>
      <c r="S250" s="16">
        <v>42029.135879629626</v>
      </c>
      <c r="T250" s="20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0">
        <v>1</v>
      </c>
      <c r="Q251" s="12" t="s">
        <v>8315</v>
      </c>
      <c r="R251" t="s">
        <v>8316</v>
      </c>
      <c r="S251" s="16">
        <v>42358.573182870372</v>
      </c>
      <c r="T251" s="20">
        <v>42377.273611111115</v>
      </c>
    </row>
  </sheetData>
  <conditionalFormatting sqref="F1:F251">
    <cfRule type="cellIs" dxfId="23" priority="1" operator="equal">
      <formula>"canceled"</formula>
    </cfRule>
    <cfRule type="cellIs" dxfId="22" priority="2" operator="equal">
      <formula>"failed"</formula>
    </cfRule>
    <cfRule type="cellIs" dxfId="21" priority="3" operator="equal">
      <formula>"successful"</formula>
    </cfRule>
    <cfRule type="cellIs" dxfId="20" priority="4" operator="equal">
      <formula>"live"</formula>
    </cfRule>
  </conditionalFormatting>
  <conditionalFormatting sqref="O2:O251 O1:P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8BE35-CF9A-4883-AB96-59B19C71A27B}">
  <dimension ref="A1:T36"/>
  <sheetViews>
    <sheetView workbookViewId="0">
      <selection activeCell="E3" sqref="E3"/>
    </sheetView>
  </sheetViews>
  <sheetFormatPr defaultRowHeight="14.5" x14ac:dyDescent="0.35"/>
  <cols>
    <col min="1" max="1" width="4.81640625" bestFit="1" customWidth="1"/>
    <col min="3" max="3" width="26.7265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9" t="s">
        <v>8366</v>
      </c>
    </row>
    <row r="2" spans="1:20" ht="87" x14ac:dyDescent="0.35">
      <c r="A2">
        <v>1641</v>
      </c>
      <c r="B2" s="3" t="s">
        <v>1642</v>
      </c>
      <c r="C2" s="3" t="s">
        <v>5751</v>
      </c>
      <c r="D2" s="6">
        <v>2500</v>
      </c>
      <c r="E2" s="8">
        <v>2535</v>
      </c>
      <c r="F2" t="s">
        <v>8218</v>
      </c>
      <c r="G2" t="s">
        <v>8223</v>
      </c>
      <c r="H2" t="s">
        <v>8245</v>
      </c>
      <c r="I2">
        <v>1418998744</v>
      </c>
      <c r="J2">
        <v>1416406744</v>
      </c>
      <c r="K2" t="b">
        <v>0</v>
      </c>
      <c r="L2">
        <v>26</v>
      </c>
      <c r="M2" t="b">
        <v>1</v>
      </c>
      <c r="N2" t="s">
        <v>8290</v>
      </c>
      <c r="O2" s="10">
        <v>101</v>
      </c>
      <c r="P2" s="10">
        <v>97.5</v>
      </c>
      <c r="Q2" s="12" t="s">
        <v>8323</v>
      </c>
      <c r="R2" t="s">
        <v>8344</v>
      </c>
      <c r="S2" s="16">
        <v>41962.596574074079</v>
      </c>
      <c r="T2" s="20">
        <v>41992.596574074079</v>
      </c>
    </row>
    <row r="3" spans="1:20" ht="87" x14ac:dyDescent="0.35">
      <c r="A3">
        <v>1642</v>
      </c>
      <c r="B3" s="3" t="s">
        <v>1643</v>
      </c>
      <c r="C3" s="3" t="s">
        <v>5752</v>
      </c>
      <c r="D3" s="6">
        <v>1200</v>
      </c>
      <c r="E3" s="8">
        <v>1200</v>
      </c>
      <c r="F3" t="s">
        <v>8218</v>
      </c>
      <c r="G3" t="s">
        <v>8223</v>
      </c>
      <c r="H3" t="s">
        <v>8245</v>
      </c>
      <c r="I3">
        <v>1308011727</v>
      </c>
      <c r="J3">
        <v>1306283727</v>
      </c>
      <c r="K3" t="b">
        <v>0</v>
      </c>
      <c r="L3">
        <v>28</v>
      </c>
      <c r="M3" t="b">
        <v>1</v>
      </c>
      <c r="N3" t="s">
        <v>8290</v>
      </c>
      <c r="O3" s="10">
        <v>100</v>
      </c>
      <c r="P3" s="10">
        <v>42.86</v>
      </c>
      <c r="Q3" s="12" t="s">
        <v>8323</v>
      </c>
      <c r="R3" t="s">
        <v>8344</v>
      </c>
      <c r="S3" s="16">
        <v>40688.024618055555</v>
      </c>
      <c r="T3" s="20">
        <v>40708.024618055555</v>
      </c>
    </row>
    <row r="4" spans="1:20" ht="72.5" x14ac:dyDescent="0.35">
      <c r="A4">
        <v>1643</v>
      </c>
      <c r="B4" s="3" t="s">
        <v>1644</v>
      </c>
      <c r="C4" s="3" t="s">
        <v>5753</v>
      </c>
      <c r="D4" s="6">
        <v>5000</v>
      </c>
      <c r="E4" s="8">
        <v>6235</v>
      </c>
      <c r="F4" t="s">
        <v>8218</v>
      </c>
      <c r="G4" t="s">
        <v>8223</v>
      </c>
      <c r="H4" t="s">
        <v>8245</v>
      </c>
      <c r="I4">
        <v>1348516012</v>
      </c>
      <c r="J4">
        <v>1345924012</v>
      </c>
      <c r="K4" t="b">
        <v>0</v>
      </c>
      <c r="L4">
        <v>37</v>
      </c>
      <c r="M4" t="b">
        <v>1</v>
      </c>
      <c r="N4" t="s">
        <v>8290</v>
      </c>
      <c r="O4" s="10">
        <v>125</v>
      </c>
      <c r="P4" s="10">
        <v>168.51</v>
      </c>
      <c r="Q4" s="12" t="s">
        <v>8323</v>
      </c>
      <c r="R4" t="s">
        <v>8344</v>
      </c>
      <c r="S4" s="16">
        <v>41146.824212962965</v>
      </c>
      <c r="T4" s="20">
        <v>41176.824212962965</v>
      </c>
    </row>
    <row r="5" spans="1:20" ht="87" x14ac:dyDescent="0.35">
      <c r="A5">
        <v>1644</v>
      </c>
      <c r="B5" s="3" t="s">
        <v>1645</v>
      </c>
      <c r="C5" s="3" t="s">
        <v>5754</v>
      </c>
      <c r="D5" s="6">
        <v>10000</v>
      </c>
      <c r="E5" s="8">
        <v>10950</v>
      </c>
      <c r="F5" t="s">
        <v>8218</v>
      </c>
      <c r="G5" t="s">
        <v>8223</v>
      </c>
      <c r="H5" t="s">
        <v>8245</v>
      </c>
      <c r="I5">
        <v>1353551160</v>
      </c>
      <c r="J5">
        <v>1348363560</v>
      </c>
      <c r="K5" t="b">
        <v>0</v>
      </c>
      <c r="L5">
        <v>128</v>
      </c>
      <c r="M5" t="b">
        <v>1</v>
      </c>
      <c r="N5" t="s">
        <v>8290</v>
      </c>
      <c r="O5" s="10">
        <v>110</v>
      </c>
      <c r="P5" s="10">
        <v>85.55</v>
      </c>
      <c r="Q5" s="12" t="s">
        <v>8323</v>
      </c>
      <c r="R5" t="s">
        <v>8344</v>
      </c>
      <c r="S5" s="16">
        <v>41175.05972222222</v>
      </c>
      <c r="T5" s="20">
        <v>41235.101388888892</v>
      </c>
    </row>
    <row r="6" spans="1:20" ht="116" x14ac:dyDescent="0.35">
      <c r="A6">
        <v>1645</v>
      </c>
      <c r="B6" s="3" t="s">
        <v>1646</v>
      </c>
      <c r="C6" s="3" t="s">
        <v>5755</v>
      </c>
      <c r="D6" s="6">
        <v>5000</v>
      </c>
      <c r="E6" s="8">
        <v>5540</v>
      </c>
      <c r="F6" t="s">
        <v>8218</v>
      </c>
      <c r="G6" t="s">
        <v>8223</v>
      </c>
      <c r="H6" t="s">
        <v>8245</v>
      </c>
      <c r="I6">
        <v>1379515740</v>
      </c>
      <c r="J6">
        <v>1378306140</v>
      </c>
      <c r="K6" t="b">
        <v>0</v>
      </c>
      <c r="L6">
        <v>10</v>
      </c>
      <c r="M6" t="b">
        <v>1</v>
      </c>
      <c r="N6" t="s">
        <v>8290</v>
      </c>
      <c r="O6" s="10">
        <v>111</v>
      </c>
      <c r="P6" s="10">
        <v>554</v>
      </c>
      <c r="Q6" s="12" t="s">
        <v>8323</v>
      </c>
      <c r="R6" t="s">
        <v>8344</v>
      </c>
      <c r="S6" s="16">
        <v>41521.617361111108</v>
      </c>
      <c r="T6" s="20">
        <v>41535.617361111108</v>
      </c>
    </row>
    <row r="7" spans="1:20" ht="130.5" x14ac:dyDescent="0.35">
      <c r="A7">
        <v>1647</v>
      </c>
      <c r="B7" s="3" t="s">
        <v>1648</v>
      </c>
      <c r="C7" s="3" t="s">
        <v>5757</v>
      </c>
      <c r="D7" s="6">
        <v>5000</v>
      </c>
      <c r="E7" s="8">
        <v>5236</v>
      </c>
      <c r="F7" t="s">
        <v>8218</v>
      </c>
      <c r="G7" t="s">
        <v>8223</v>
      </c>
      <c r="H7" t="s">
        <v>8245</v>
      </c>
      <c r="I7">
        <v>1339235377</v>
      </c>
      <c r="J7">
        <v>1336643377</v>
      </c>
      <c r="K7" t="b">
        <v>0</v>
      </c>
      <c r="L7">
        <v>46</v>
      </c>
      <c r="M7" t="b">
        <v>1</v>
      </c>
      <c r="N7" t="s">
        <v>8290</v>
      </c>
      <c r="O7" s="10">
        <v>105</v>
      </c>
      <c r="P7" s="10">
        <v>113.83</v>
      </c>
      <c r="Q7" s="12" t="s">
        <v>8323</v>
      </c>
      <c r="R7" t="s">
        <v>8344</v>
      </c>
      <c r="S7" s="16">
        <v>41039.409456018519</v>
      </c>
      <c r="T7" s="20">
        <v>41069.409456018519</v>
      </c>
    </row>
    <row r="8" spans="1:20" ht="72.5" x14ac:dyDescent="0.35">
      <c r="A8">
        <v>1648</v>
      </c>
      <c r="B8" s="3" t="s">
        <v>1649</v>
      </c>
      <c r="C8" s="3" t="s">
        <v>5758</v>
      </c>
      <c r="D8" s="6">
        <v>2300</v>
      </c>
      <c r="E8" s="8">
        <v>2881</v>
      </c>
      <c r="F8" t="s">
        <v>8218</v>
      </c>
      <c r="G8" t="s">
        <v>8223</v>
      </c>
      <c r="H8" t="s">
        <v>8245</v>
      </c>
      <c r="I8">
        <v>1300636482</v>
      </c>
      <c r="J8">
        <v>1298048082</v>
      </c>
      <c r="K8" t="b">
        <v>0</v>
      </c>
      <c r="L8">
        <v>90</v>
      </c>
      <c r="M8" t="b">
        <v>1</v>
      </c>
      <c r="N8" t="s">
        <v>8290</v>
      </c>
      <c r="O8" s="10">
        <v>125</v>
      </c>
      <c r="P8" s="10">
        <v>32.01</v>
      </c>
      <c r="Q8" s="12" t="s">
        <v>8323</v>
      </c>
      <c r="R8" t="s">
        <v>8344</v>
      </c>
      <c r="S8" s="16">
        <v>40592.704652777778</v>
      </c>
      <c r="T8" s="20">
        <v>40622.662986111114</v>
      </c>
    </row>
    <row r="9" spans="1:20" ht="72.5" x14ac:dyDescent="0.35">
      <c r="A9">
        <v>1649</v>
      </c>
      <c r="B9" s="3" t="s">
        <v>1650</v>
      </c>
      <c r="C9" s="3" t="s">
        <v>5759</v>
      </c>
      <c r="D9" s="6">
        <v>3800</v>
      </c>
      <c r="E9" s="8">
        <v>3822.33</v>
      </c>
      <c r="F9" t="s">
        <v>8218</v>
      </c>
      <c r="G9" t="s">
        <v>8223</v>
      </c>
      <c r="H9" t="s">
        <v>8245</v>
      </c>
      <c r="I9">
        <v>1400862355</v>
      </c>
      <c r="J9">
        <v>1396974355</v>
      </c>
      <c r="K9" t="b">
        <v>0</v>
      </c>
      <c r="L9">
        <v>81</v>
      </c>
      <c r="M9" t="b">
        <v>1</v>
      </c>
      <c r="N9" t="s">
        <v>8290</v>
      </c>
      <c r="O9" s="10">
        <v>101</v>
      </c>
      <c r="P9" s="10">
        <v>47.19</v>
      </c>
      <c r="Q9" s="12" t="s">
        <v>8323</v>
      </c>
      <c r="R9" t="s">
        <v>8344</v>
      </c>
      <c r="S9" s="16">
        <v>41737.684664351851</v>
      </c>
      <c r="T9" s="20">
        <v>41782.684664351851</v>
      </c>
    </row>
    <row r="10" spans="1:20" ht="72.5" x14ac:dyDescent="0.35">
      <c r="A10">
        <v>1650</v>
      </c>
      <c r="B10" s="3" t="s">
        <v>1651</v>
      </c>
      <c r="C10" s="3" t="s">
        <v>5760</v>
      </c>
      <c r="D10" s="6">
        <v>2000</v>
      </c>
      <c r="E10" s="8">
        <v>2831</v>
      </c>
      <c r="F10" t="s">
        <v>8218</v>
      </c>
      <c r="G10" t="s">
        <v>8223</v>
      </c>
      <c r="H10" t="s">
        <v>8245</v>
      </c>
      <c r="I10">
        <v>1381314437</v>
      </c>
      <c r="J10">
        <v>1378722437</v>
      </c>
      <c r="K10" t="b">
        <v>0</v>
      </c>
      <c r="L10">
        <v>32</v>
      </c>
      <c r="M10" t="b">
        <v>1</v>
      </c>
      <c r="N10" t="s">
        <v>8290</v>
      </c>
      <c r="O10" s="10">
        <v>142</v>
      </c>
      <c r="P10" s="10">
        <v>88.47</v>
      </c>
      <c r="Q10" s="12" t="s">
        <v>8323</v>
      </c>
      <c r="R10" t="s">
        <v>8344</v>
      </c>
      <c r="S10" s="16">
        <v>41526.435613425929</v>
      </c>
      <c r="T10" s="20">
        <v>41556.435613425929</v>
      </c>
    </row>
    <row r="11" spans="1:20" ht="101.5" x14ac:dyDescent="0.35">
      <c r="A11">
        <v>1651</v>
      </c>
      <c r="B11" s="3" t="s">
        <v>1652</v>
      </c>
      <c r="C11" s="3" t="s">
        <v>5761</v>
      </c>
      <c r="D11" s="6">
        <v>2000</v>
      </c>
      <c r="E11" s="8">
        <v>2015</v>
      </c>
      <c r="F11" t="s">
        <v>8218</v>
      </c>
      <c r="G11" t="s">
        <v>8223</v>
      </c>
      <c r="H11" t="s">
        <v>8245</v>
      </c>
      <c r="I11">
        <v>1303801140</v>
      </c>
      <c r="J11">
        <v>1300916220</v>
      </c>
      <c r="K11" t="b">
        <v>0</v>
      </c>
      <c r="L11">
        <v>20</v>
      </c>
      <c r="M11" t="b">
        <v>1</v>
      </c>
      <c r="N11" t="s">
        <v>8290</v>
      </c>
      <c r="O11" s="10">
        <v>101</v>
      </c>
      <c r="P11" s="10">
        <v>100.75</v>
      </c>
      <c r="Q11" s="12" t="s">
        <v>8323</v>
      </c>
      <c r="R11" t="s">
        <v>8344</v>
      </c>
      <c r="S11" s="16">
        <v>40625.900694444441</v>
      </c>
      <c r="T11" s="20">
        <v>40659.290972222225</v>
      </c>
    </row>
    <row r="12" spans="1:20" ht="101.5" x14ac:dyDescent="0.35">
      <c r="A12">
        <v>1652</v>
      </c>
      <c r="B12" s="3" t="s">
        <v>1653</v>
      </c>
      <c r="C12" s="3" t="s">
        <v>5762</v>
      </c>
      <c r="D12" s="6">
        <v>4500</v>
      </c>
      <c r="E12" s="8">
        <v>4530</v>
      </c>
      <c r="F12" t="s">
        <v>8218</v>
      </c>
      <c r="G12" t="s">
        <v>8223</v>
      </c>
      <c r="H12" t="s">
        <v>8245</v>
      </c>
      <c r="I12">
        <v>1385297393</v>
      </c>
      <c r="J12">
        <v>1382701793</v>
      </c>
      <c r="K12" t="b">
        <v>0</v>
      </c>
      <c r="L12">
        <v>70</v>
      </c>
      <c r="M12" t="b">
        <v>1</v>
      </c>
      <c r="N12" t="s">
        <v>8290</v>
      </c>
      <c r="O12" s="10">
        <v>101</v>
      </c>
      <c r="P12" s="10">
        <v>64.709999999999994</v>
      </c>
      <c r="Q12" s="12" t="s">
        <v>8323</v>
      </c>
      <c r="R12" t="s">
        <v>8344</v>
      </c>
      <c r="S12" s="16">
        <v>41572.492974537039</v>
      </c>
      <c r="T12" s="20">
        <v>41602.534641203703</v>
      </c>
    </row>
    <row r="13" spans="1:20" ht="101.5" x14ac:dyDescent="0.35">
      <c r="A13">
        <v>1653</v>
      </c>
      <c r="B13" s="3" t="s">
        <v>1654</v>
      </c>
      <c r="C13" s="3" t="s">
        <v>5763</v>
      </c>
      <c r="D13" s="6">
        <v>5000</v>
      </c>
      <c r="E13" s="8">
        <v>8711.52</v>
      </c>
      <c r="F13" t="s">
        <v>8218</v>
      </c>
      <c r="G13" t="s">
        <v>8223</v>
      </c>
      <c r="H13" t="s">
        <v>8245</v>
      </c>
      <c r="I13">
        <v>1303675296</v>
      </c>
      <c r="J13">
        <v>1300996896</v>
      </c>
      <c r="K13" t="b">
        <v>0</v>
      </c>
      <c r="L13">
        <v>168</v>
      </c>
      <c r="M13" t="b">
        <v>1</v>
      </c>
      <c r="N13" t="s">
        <v>8290</v>
      </c>
      <c r="O13" s="10">
        <v>174</v>
      </c>
      <c r="P13" s="10">
        <v>51.85</v>
      </c>
      <c r="Q13" s="12" t="s">
        <v>8323</v>
      </c>
      <c r="R13" t="s">
        <v>8344</v>
      </c>
      <c r="S13" s="16">
        <v>40626.834444444445</v>
      </c>
      <c r="T13" s="20">
        <v>40657.834444444445</v>
      </c>
    </row>
    <row r="14" spans="1:20" ht="130.5" x14ac:dyDescent="0.35">
      <c r="A14">
        <v>1654</v>
      </c>
      <c r="B14" s="3" t="s">
        <v>1655</v>
      </c>
      <c r="C14" s="3" t="s">
        <v>5764</v>
      </c>
      <c r="D14" s="6">
        <v>1100</v>
      </c>
      <c r="E14" s="8">
        <v>1319</v>
      </c>
      <c r="F14" t="s">
        <v>8218</v>
      </c>
      <c r="G14" t="s">
        <v>8223</v>
      </c>
      <c r="H14" t="s">
        <v>8245</v>
      </c>
      <c r="I14">
        <v>1334784160</v>
      </c>
      <c r="J14">
        <v>1332192160</v>
      </c>
      <c r="K14" t="b">
        <v>0</v>
      </c>
      <c r="L14">
        <v>34</v>
      </c>
      <c r="M14" t="b">
        <v>1</v>
      </c>
      <c r="N14" t="s">
        <v>8290</v>
      </c>
      <c r="O14" s="10">
        <v>120</v>
      </c>
      <c r="P14" s="10">
        <v>38.79</v>
      </c>
      <c r="Q14" s="12" t="s">
        <v>8323</v>
      </c>
      <c r="R14" t="s">
        <v>8344</v>
      </c>
      <c r="S14" s="16">
        <v>40987.890740740739</v>
      </c>
      <c r="T14" s="20">
        <v>41017.890740740739</v>
      </c>
    </row>
    <row r="15" spans="1:20" ht="58" x14ac:dyDescent="0.35">
      <c r="A15">
        <v>1655</v>
      </c>
      <c r="B15" s="3" t="s">
        <v>1656</v>
      </c>
      <c r="C15" s="3" t="s">
        <v>5765</v>
      </c>
      <c r="D15" s="6">
        <v>1500</v>
      </c>
      <c r="E15" s="8">
        <v>2143</v>
      </c>
      <c r="F15" t="s">
        <v>8218</v>
      </c>
      <c r="G15" t="s">
        <v>8223</v>
      </c>
      <c r="H15" t="s">
        <v>8245</v>
      </c>
      <c r="I15">
        <v>1333648820</v>
      </c>
      <c r="J15">
        <v>1331060420</v>
      </c>
      <c r="K15" t="b">
        <v>0</v>
      </c>
      <c r="L15">
        <v>48</v>
      </c>
      <c r="M15" t="b">
        <v>1</v>
      </c>
      <c r="N15" t="s">
        <v>8290</v>
      </c>
      <c r="O15" s="10">
        <v>143</v>
      </c>
      <c r="P15" s="10">
        <v>44.65</v>
      </c>
      <c r="Q15" s="12" t="s">
        <v>8323</v>
      </c>
      <c r="R15" t="s">
        <v>8344</v>
      </c>
      <c r="S15" s="16">
        <v>40974.791898148149</v>
      </c>
      <c r="T15" s="20">
        <v>41004.750231481477</v>
      </c>
    </row>
    <row r="16" spans="1:20" ht="101.5" x14ac:dyDescent="0.35">
      <c r="A16">
        <v>1656</v>
      </c>
      <c r="B16" s="3" t="s">
        <v>1657</v>
      </c>
      <c r="C16" s="3" t="s">
        <v>5766</v>
      </c>
      <c r="D16" s="6">
        <v>7500</v>
      </c>
      <c r="E16" s="8">
        <v>7525.12</v>
      </c>
      <c r="F16" t="s">
        <v>8218</v>
      </c>
      <c r="G16" t="s">
        <v>8223</v>
      </c>
      <c r="H16" t="s">
        <v>8245</v>
      </c>
      <c r="I16">
        <v>1355437052</v>
      </c>
      <c r="J16">
        <v>1352845052</v>
      </c>
      <c r="K16" t="b">
        <v>0</v>
      </c>
      <c r="L16">
        <v>48</v>
      </c>
      <c r="M16" t="b">
        <v>1</v>
      </c>
      <c r="N16" t="s">
        <v>8290</v>
      </c>
      <c r="O16" s="10">
        <v>100</v>
      </c>
      <c r="P16" s="10">
        <v>156.77000000000001</v>
      </c>
      <c r="Q16" s="12" t="s">
        <v>8323</v>
      </c>
      <c r="R16" t="s">
        <v>8344</v>
      </c>
      <c r="S16" s="16">
        <v>41226.928842592592</v>
      </c>
      <c r="T16" s="20">
        <v>41256.928842592592</v>
      </c>
    </row>
    <row r="17" spans="1:20" ht="72.5" x14ac:dyDescent="0.35">
      <c r="A17">
        <v>1657</v>
      </c>
      <c r="B17" s="3" t="s">
        <v>1658</v>
      </c>
      <c r="C17" s="3" t="s">
        <v>5767</v>
      </c>
      <c r="D17" s="6">
        <v>25000</v>
      </c>
      <c r="E17" s="8">
        <v>26233.45</v>
      </c>
      <c r="F17" t="s">
        <v>8218</v>
      </c>
      <c r="G17" t="s">
        <v>8223</v>
      </c>
      <c r="H17" t="s">
        <v>8245</v>
      </c>
      <c r="I17">
        <v>1337885168</v>
      </c>
      <c r="J17">
        <v>1335293168</v>
      </c>
      <c r="K17" t="b">
        <v>0</v>
      </c>
      <c r="L17">
        <v>221</v>
      </c>
      <c r="M17" t="b">
        <v>1</v>
      </c>
      <c r="N17" t="s">
        <v>8290</v>
      </c>
      <c r="O17" s="10">
        <v>105</v>
      </c>
      <c r="P17" s="10">
        <v>118.7</v>
      </c>
      <c r="Q17" s="12" t="s">
        <v>8323</v>
      </c>
      <c r="R17" t="s">
        <v>8344</v>
      </c>
      <c r="S17" s="16">
        <v>41023.782037037039</v>
      </c>
      <c r="T17" s="20">
        <v>41053.782037037039</v>
      </c>
    </row>
    <row r="18" spans="1:20" ht="72.5" x14ac:dyDescent="0.35">
      <c r="A18">
        <v>1658</v>
      </c>
      <c r="B18" s="3" t="s">
        <v>1659</v>
      </c>
      <c r="C18" s="3" t="s">
        <v>5768</v>
      </c>
      <c r="D18" s="6">
        <v>6000</v>
      </c>
      <c r="E18" s="8">
        <v>7934</v>
      </c>
      <c r="F18" t="s">
        <v>8218</v>
      </c>
      <c r="G18" t="s">
        <v>8223</v>
      </c>
      <c r="H18" t="s">
        <v>8245</v>
      </c>
      <c r="I18">
        <v>1355840400</v>
      </c>
      <c r="J18">
        <v>1352524767</v>
      </c>
      <c r="K18" t="b">
        <v>0</v>
      </c>
      <c r="L18">
        <v>107</v>
      </c>
      <c r="M18" t="b">
        <v>1</v>
      </c>
      <c r="N18" t="s">
        <v>8290</v>
      </c>
      <c r="O18" s="10">
        <v>132</v>
      </c>
      <c r="P18" s="10">
        <v>74.150000000000006</v>
      </c>
      <c r="Q18" s="12" t="s">
        <v>8323</v>
      </c>
      <c r="R18" t="s">
        <v>8344</v>
      </c>
      <c r="S18" s="16">
        <v>41223.22184027778</v>
      </c>
      <c r="T18" s="20">
        <v>41261.597222222219</v>
      </c>
    </row>
    <row r="19" spans="1:20" ht="87" x14ac:dyDescent="0.35">
      <c r="A19">
        <v>1662</v>
      </c>
      <c r="B19" s="3" t="s">
        <v>1663</v>
      </c>
      <c r="C19" s="3" t="s">
        <v>5772</v>
      </c>
      <c r="D19" s="6">
        <v>8000</v>
      </c>
      <c r="E19" s="8">
        <v>8211</v>
      </c>
      <c r="F19" t="s">
        <v>8218</v>
      </c>
      <c r="G19" t="s">
        <v>8223</v>
      </c>
      <c r="H19" t="s">
        <v>8245</v>
      </c>
      <c r="I19">
        <v>1325310336</v>
      </c>
      <c r="J19">
        <v>1320122736</v>
      </c>
      <c r="K19" t="b">
        <v>0</v>
      </c>
      <c r="L19">
        <v>62</v>
      </c>
      <c r="M19" t="b">
        <v>1</v>
      </c>
      <c r="N19" t="s">
        <v>8290</v>
      </c>
      <c r="O19" s="10">
        <v>103</v>
      </c>
      <c r="P19" s="10">
        <v>132.44</v>
      </c>
      <c r="Q19" s="12" t="s">
        <v>8323</v>
      </c>
      <c r="R19" t="s">
        <v>8344</v>
      </c>
      <c r="S19" s="16">
        <v>40848.198333333334</v>
      </c>
      <c r="T19" s="20">
        <v>40908.239999999998</v>
      </c>
    </row>
    <row r="20" spans="1:20" ht="58" x14ac:dyDescent="0.35">
      <c r="A20">
        <v>1663</v>
      </c>
      <c r="B20" s="3" t="s">
        <v>1664</v>
      </c>
      <c r="C20" s="3" t="s">
        <v>5773</v>
      </c>
      <c r="D20" s="6">
        <v>1000</v>
      </c>
      <c r="E20" s="8">
        <v>1080</v>
      </c>
      <c r="F20" t="s">
        <v>8218</v>
      </c>
      <c r="G20" t="s">
        <v>8223</v>
      </c>
      <c r="H20" t="s">
        <v>8245</v>
      </c>
      <c r="I20">
        <v>1422750707</v>
      </c>
      <c r="J20">
        <v>1420158707</v>
      </c>
      <c r="K20" t="b">
        <v>0</v>
      </c>
      <c r="L20">
        <v>32</v>
      </c>
      <c r="M20" t="b">
        <v>1</v>
      </c>
      <c r="N20" t="s">
        <v>8290</v>
      </c>
      <c r="O20" s="10">
        <v>108</v>
      </c>
      <c r="P20" s="10">
        <v>33.75</v>
      </c>
      <c r="Q20" s="12" t="s">
        <v>8323</v>
      </c>
      <c r="R20" t="s">
        <v>8344</v>
      </c>
      <c r="S20" s="16">
        <v>42006.02207175926</v>
      </c>
      <c r="T20" s="20">
        <v>42036.02207175926</v>
      </c>
    </row>
    <row r="21" spans="1:20" ht="58" x14ac:dyDescent="0.35">
      <c r="A21">
        <v>1664</v>
      </c>
      <c r="B21" s="3" t="s">
        <v>1665</v>
      </c>
      <c r="C21" s="3" t="s">
        <v>5774</v>
      </c>
      <c r="D21" s="6">
        <v>2500</v>
      </c>
      <c r="E21" s="8">
        <v>3060.22</v>
      </c>
      <c r="F21" t="s">
        <v>8218</v>
      </c>
      <c r="G21" t="s">
        <v>8223</v>
      </c>
      <c r="H21" t="s">
        <v>8245</v>
      </c>
      <c r="I21">
        <v>1331870340</v>
      </c>
      <c r="J21">
        <v>1328033818</v>
      </c>
      <c r="K21" t="b">
        <v>0</v>
      </c>
      <c r="L21">
        <v>89</v>
      </c>
      <c r="M21" t="b">
        <v>1</v>
      </c>
      <c r="N21" t="s">
        <v>8290</v>
      </c>
      <c r="O21" s="10">
        <v>122</v>
      </c>
      <c r="P21" s="10">
        <v>34.380000000000003</v>
      </c>
      <c r="Q21" s="12" t="s">
        <v>8323</v>
      </c>
      <c r="R21" t="s">
        <v>8344</v>
      </c>
      <c r="S21" s="16">
        <v>40939.761782407404</v>
      </c>
      <c r="T21" s="20">
        <v>40984.165972222225</v>
      </c>
    </row>
    <row r="22" spans="1:20" ht="72.5" x14ac:dyDescent="0.35">
      <c r="A22">
        <v>1665</v>
      </c>
      <c r="B22" s="3" t="s">
        <v>1666</v>
      </c>
      <c r="C22" s="3" t="s">
        <v>5775</v>
      </c>
      <c r="D22" s="6">
        <v>3500</v>
      </c>
      <c r="E22" s="8">
        <v>4181</v>
      </c>
      <c r="F22" t="s">
        <v>8218</v>
      </c>
      <c r="G22" t="s">
        <v>8223</v>
      </c>
      <c r="H22" t="s">
        <v>8245</v>
      </c>
      <c r="I22">
        <v>1298343600</v>
      </c>
      <c r="J22">
        <v>1295624113</v>
      </c>
      <c r="K22" t="b">
        <v>0</v>
      </c>
      <c r="L22">
        <v>93</v>
      </c>
      <c r="M22" t="b">
        <v>1</v>
      </c>
      <c r="N22" t="s">
        <v>8290</v>
      </c>
      <c r="O22" s="10">
        <v>119</v>
      </c>
      <c r="P22" s="10">
        <v>44.96</v>
      </c>
      <c r="Q22" s="12" t="s">
        <v>8323</v>
      </c>
      <c r="R22" t="s">
        <v>8344</v>
      </c>
      <c r="S22" s="16">
        <v>40564.649456018517</v>
      </c>
      <c r="T22" s="20">
        <v>40596.125</v>
      </c>
    </row>
    <row r="23" spans="1:20" ht="116" x14ac:dyDescent="0.35">
      <c r="A23">
        <v>1666</v>
      </c>
      <c r="B23" s="3" t="s">
        <v>1667</v>
      </c>
      <c r="C23" s="3" t="s">
        <v>5776</v>
      </c>
      <c r="D23" s="6">
        <v>2500</v>
      </c>
      <c r="E23" s="8">
        <v>4022</v>
      </c>
      <c r="F23" t="s">
        <v>8218</v>
      </c>
      <c r="G23" t="s">
        <v>8223</v>
      </c>
      <c r="H23" t="s">
        <v>8245</v>
      </c>
      <c r="I23">
        <v>1364447073</v>
      </c>
      <c r="J23">
        <v>1361858673</v>
      </c>
      <c r="K23" t="b">
        <v>0</v>
      </c>
      <c r="L23">
        <v>98</v>
      </c>
      <c r="M23" t="b">
        <v>1</v>
      </c>
      <c r="N23" t="s">
        <v>8290</v>
      </c>
      <c r="O23" s="10">
        <v>161</v>
      </c>
      <c r="P23" s="10">
        <v>41.04</v>
      </c>
      <c r="Q23" s="12" t="s">
        <v>8323</v>
      </c>
      <c r="R23" t="s">
        <v>8344</v>
      </c>
      <c r="S23" s="16">
        <v>41331.253159722226</v>
      </c>
      <c r="T23" s="20">
        <v>41361.211493055554</v>
      </c>
    </row>
    <row r="24" spans="1:20" ht="116" x14ac:dyDescent="0.35">
      <c r="A24">
        <v>1667</v>
      </c>
      <c r="B24" s="3" t="s">
        <v>1668</v>
      </c>
      <c r="C24" s="3" t="s">
        <v>5777</v>
      </c>
      <c r="D24" s="6">
        <v>3400</v>
      </c>
      <c r="E24" s="8">
        <v>4313</v>
      </c>
      <c r="F24" t="s">
        <v>8218</v>
      </c>
      <c r="G24" t="s">
        <v>8223</v>
      </c>
      <c r="H24" t="s">
        <v>8245</v>
      </c>
      <c r="I24">
        <v>1394521140</v>
      </c>
      <c r="J24">
        <v>1392169298</v>
      </c>
      <c r="K24" t="b">
        <v>0</v>
      </c>
      <c r="L24">
        <v>82</v>
      </c>
      <c r="M24" t="b">
        <v>1</v>
      </c>
      <c r="N24" t="s">
        <v>8290</v>
      </c>
      <c r="O24" s="10">
        <v>127</v>
      </c>
      <c r="P24" s="10">
        <v>52.6</v>
      </c>
      <c r="Q24" s="12" t="s">
        <v>8323</v>
      </c>
      <c r="R24" t="s">
        <v>8344</v>
      </c>
      <c r="S24" s="16">
        <v>41682.0705787037</v>
      </c>
      <c r="T24" s="20">
        <v>41709.290972222225</v>
      </c>
    </row>
    <row r="25" spans="1:20" ht="101.5" x14ac:dyDescent="0.35">
      <c r="A25">
        <v>1668</v>
      </c>
      <c r="B25" s="3" t="s">
        <v>1669</v>
      </c>
      <c r="C25" s="3" t="s">
        <v>5778</v>
      </c>
      <c r="D25" s="6">
        <v>8000</v>
      </c>
      <c r="E25" s="8">
        <v>8211</v>
      </c>
      <c r="F25" t="s">
        <v>8218</v>
      </c>
      <c r="G25" t="s">
        <v>8223</v>
      </c>
      <c r="H25" t="s">
        <v>8245</v>
      </c>
      <c r="I25">
        <v>1322454939</v>
      </c>
      <c r="J25">
        <v>1319859339</v>
      </c>
      <c r="K25" t="b">
        <v>0</v>
      </c>
      <c r="L25">
        <v>116</v>
      </c>
      <c r="M25" t="b">
        <v>1</v>
      </c>
      <c r="N25" t="s">
        <v>8290</v>
      </c>
      <c r="O25" s="10">
        <v>103</v>
      </c>
      <c r="P25" s="10">
        <v>70.78</v>
      </c>
      <c r="Q25" s="12" t="s">
        <v>8323</v>
      </c>
      <c r="R25" t="s">
        <v>8344</v>
      </c>
      <c r="S25" s="16">
        <v>40845.14975694444</v>
      </c>
      <c r="T25" s="20">
        <v>40875.191423611112</v>
      </c>
    </row>
    <row r="26" spans="1:20" ht="72.5" x14ac:dyDescent="0.35">
      <c r="A26">
        <v>1669</v>
      </c>
      <c r="B26" s="3" t="s">
        <v>1670</v>
      </c>
      <c r="C26" s="3" t="s">
        <v>5779</v>
      </c>
      <c r="D26" s="6">
        <v>2000</v>
      </c>
      <c r="E26" s="8">
        <v>2795</v>
      </c>
      <c r="F26" t="s">
        <v>8218</v>
      </c>
      <c r="G26" t="s">
        <v>8223</v>
      </c>
      <c r="H26" t="s">
        <v>8245</v>
      </c>
      <c r="I26">
        <v>1464729276</v>
      </c>
      <c r="J26">
        <v>1459545276</v>
      </c>
      <c r="K26" t="b">
        <v>0</v>
      </c>
      <c r="L26">
        <v>52</v>
      </c>
      <c r="M26" t="b">
        <v>1</v>
      </c>
      <c r="N26" t="s">
        <v>8290</v>
      </c>
      <c r="O26" s="10">
        <v>140</v>
      </c>
      <c r="P26" s="10">
        <v>53.75</v>
      </c>
      <c r="Q26" s="12" t="s">
        <v>8323</v>
      </c>
      <c r="R26" t="s">
        <v>8344</v>
      </c>
      <c r="S26" s="16">
        <v>42461.885138888887</v>
      </c>
      <c r="T26" s="20">
        <v>42521.885138888887</v>
      </c>
    </row>
    <row r="27" spans="1:20" ht="101.5" x14ac:dyDescent="0.35">
      <c r="A27">
        <v>1670</v>
      </c>
      <c r="B27" s="3" t="s">
        <v>1671</v>
      </c>
      <c r="C27" s="3" t="s">
        <v>5780</v>
      </c>
      <c r="D27" s="6">
        <v>1000</v>
      </c>
      <c r="E27" s="8">
        <v>1026</v>
      </c>
      <c r="F27" t="s">
        <v>8218</v>
      </c>
      <c r="G27" t="s">
        <v>8223</v>
      </c>
      <c r="H27" t="s">
        <v>8245</v>
      </c>
      <c r="I27">
        <v>1278302400</v>
      </c>
      <c r="J27">
        <v>1273961999</v>
      </c>
      <c r="K27" t="b">
        <v>0</v>
      </c>
      <c r="L27">
        <v>23</v>
      </c>
      <c r="M27" t="b">
        <v>1</v>
      </c>
      <c r="N27" t="s">
        <v>8290</v>
      </c>
      <c r="O27" s="10">
        <v>103</v>
      </c>
      <c r="P27" s="10">
        <v>44.61</v>
      </c>
      <c r="Q27" s="12" t="s">
        <v>8323</v>
      </c>
      <c r="R27" t="s">
        <v>8344</v>
      </c>
      <c r="S27" s="16">
        <v>40313.930543981485</v>
      </c>
      <c r="T27" s="20">
        <v>40364.166666666664</v>
      </c>
    </row>
    <row r="28" spans="1:20" ht="58" x14ac:dyDescent="0.35">
      <c r="A28">
        <v>1671</v>
      </c>
      <c r="B28" s="3" t="s">
        <v>1672</v>
      </c>
      <c r="C28" s="3" t="s">
        <v>5781</v>
      </c>
      <c r="D28" s="6">
        <v>2000</v>
      </c>
      <c r="E28" s="8">
        <v>2013.47</v>
      </c>
      <c r="F28" t="s">
        <v>8218</v>
      </c>
      <c r="G28" t="s">
        <v>8223</v>
      </c>
      <c r="H28" t="s">
        <v>8245</v>
      </c>
      <c r="I28">
        <v>1470056614</v>
      </c>
      <c r="J28">
        <v>1467464614</v>
      </c>
      <c r="K28" t="b">
        <v>0</v>
      </c>
      <c r="L28">
        <v>77</v>
      </c>
      <c r="M28" t="b">
        <v>1</v>
      </c>
      <c r="N28" t="s">
        <v>8290</v>
      </c>
      <c r="O28" s="10">
        <v>101</v>
      </c>
      <c r="P28" s="10">
        <v>26.15</v>
      </c>
      <c r="Q28" s="12" t="s">
        <v>8323</v>
      </c>
      <c r="R28" t="s">
        <v>8344</v>
      </c>
      <c r="S28" s="16">
        <v>42553.54414351852</v>
      </c>
      <c r="T28" s="20">
        <v>42583.54414351852</v>
      </c>
    </row>
    <row r="29" spans="1:20" ht="58" x14ac:dyDescent="0.35">
      <c r="A29">
        <v>1672</v>
      </c>
      <c r="B29" s="3" t="s">
        <v>1673</v>
      </c>
      <c r="C29" s="3" t="s">
        <v>5782</v>
      </c>
      <c r="D29" s="6">
        <v>1700</v>
      </c>
      <c r="E29" s="8">
        <v>1920</v>
      </c>
      <c r="F29" t="s">
        <v>8218</v>
      </c>
      <c r="G29" t="s">
        <v>8223</v>
      </c>
      <c r="H29" t="s">
        <v>8245</v>
      </c>
      <c r="I29">
        <v>1338824730</v>
      </c>
      <c r="J29">
        <v>1336232730</v>
      </c>
      <c r="K29" t="b">
        <v>0</v>
      </c>
      <c r="L29">
        <v>49</v>
      </c>
      <c r="M29" t="b">
        <v>1</v>
      </c>
      <c r="N29" t="s">
        <v>8290</v>
      </c>
      <c r="O29" s="10">
        <v>113</v>
      </c>
      <c r="P29" s="10">
        <v>39.18</v>
      </c>
      <c r="Q29" s="12" t="s">
        <v>8323</v>
      </c>
      <c r="R29" t="s">
        <v>8344</v>
      </c>
      <c r="S29" s="16">
        <v>41034.656597222223</v>
      </c>
      <c r="T29" s="20">
        <v>41064.656597222223</v>
      </c>
    </row>
    <row r="30" spans="1:20" ht="116" x14ac:dyDescent="0.35">
      <c r="A30">
        <v>1673</v>
      </c>
      <c r="B30" s="3" t="s">
        <v>1674</v>
      </c>
      <c r="C30" s="3" t="s">
        <v>5783</v>
      </c>
      <c r="D30" s="6">
        <v>2100</v>
      </c>
      <c r="E30" s="8">
        <v>2690</v>
      </c>
      <c r="F30" t="s">
        <v>8218</v>
      </c>
      <c r="G30" t="s">
        <v>8223</v>
      </c>
      <c r="H30" t="s">
        <v>8245</v>
      </c>
      <c r="I30">
        <v>1425675892</v>
      </c>
      <c r="J30">
        <v>1423083892</v>
      </c>
      <c r="K30" t="b">
        <v>0</v>
      </c>
      <c r="L30">
        <v>59</v>
      </c>
      <c r="M30" t="b">
        <v>1</v>
      </c>
      <c r="N30" t="s">
        <v>8290</v>
      </c>
      <c r="O30" s="10">
        <v>128</v>
      </c>
      <c r="P30" s="10">
        <v>45.59</v>
      </c>
      <c r="Q30" s="12" t="s">
        <v>8323</v>
      </c>
      <c r="R30" t="s">
        <v>8344</v>
      </c>
      <c r="S30" s="16">
        <v>42039.878379629634</v>
      </c>
      <c r="T30" s="20">
        <v>42069.878379629634</v>
      </c>
    </row>
    <row r="31" spans="1:20" ht="72.5" x14ac:dyDescent="0.35">
      <c r="A31">
        <v>1674</v>
      </c>
      <c r="B31" s="3" t="s">
        <v>1675</v>
      </c>
      <c r="C31" s="3" t="s">
        <v>5784</v>
      </c>
      <c r="D31" s="6">
        <v>5000</v>
      </c>
      <c r="E31" s="8">
        <v>10085</v>
      </c>
      <c r="F31" t="s">
        <v>8218</v>
      </c>
      <c r="G31" t="s">
        <v>8223</v>
      </c>
      <c r="H31" t="s">
        <v>8245</v>
      </c>
      <c r="I31">
        <v>1471503540</v>
      </c>
      <c r="J31">
        <v>1468852306</v>
      </c>
      <c r="K31" t="b">
        <v>0</v>
      </c>
      <c r="L31">
        <v>113</v>
      </c>
      <c r="M31" t="b">
        <v>1</v>
      </c>
      <c r="N31" t="s">
        <v>8290</v>
      </c>
      <c r="O31" s="10">
        <v>202</v>
      </c>
      <c r="P31" s="10">
        <v>89.25</v>
      </c>
      <c r="Q31" s="12" t="s">
        <v>8323</v>
      </c>
      <c r="R31" t="s">
        <v>8344</v>
      </c>
      <c r="S31" s="16">
        <v>42569.605393518519</v>
      </c>
      <c r="T31" s="20">
        <v>42600.290972222225</v>
      </c>
    </row>
    <row r="32" spans="1:20" ht="72.5" x14ac:dyDescent="0.35">
      <c r="A32">
        <v>1675</v>
      </c>
      <c r="B32" s="3" t="s">
        <v>1676</v>
      </c>
      <c r="C32" s="3" t="s">
        <v>5785</v>
      </c>
      <c r="D32" s="6">
        <v>1000</v>
      </c>
      <c r="E32" s="8">
        <v>1374.16</v>
      </c>
      <c r="F32" t="s">
        <v>8218</v>
      </c>
      <c r="G32" t="s">
        <v>8223</v>
      </c>
      <c r="H32" t="s">
        <v>8245</v>
      </c>
      <c r="I32">
        <v>1318802580</v>
      </c>
      <c r="J32">
        <v>1316194540</v>
      </c>
      <c r="K32" t="b">
        <v>0</v>
      </c>
      <c r="L32">
        <v>34</v>
      </c>
      <c r="M32" t="b">
        <v>1</v>
      </c>
      <c r="N32" t="s">
        <v>8290</v>
      </c>
      <c r="O32" s="10">
        <v>137</v>
      </c>
      <c r="P32" s="10">
        <v>40.42</v>
      </c>
      <c r="Q32" s="12" t="s">
        <v>8323</v>
      </c>
      <c r="R32" t="s">
        <v>8344</v>
      </c>
      <c r="S32" s="16">
        <v>40802.733101851853</v>
      </c>
      <c r="T32" s="20">
        <v>40832.918749999997</v>
      </c>
    </row>
    <row r="33" spans="1:20" ht="58" x14ac:dyDescent="0.35">
      <c r="A33">
        <v>1676</v>
      </c>
      <c r="B33" s="3" t="s">
        <v>1677</v>
      </c>
      <c r="C33" s="3" t="s">
        <v>5786</v>
      </c>
      <c r="D33" s="6">
        <v>3000</v>
      </c>
      <c r="E33" s="8">
        <v>3460</v>
      </c>
      <c r="F33" t="s">
        <v>8218</v>
      </c>
      <c r="G33" t="s">
        <v>8223</v>
      </c>
      <c r="H33" t="s">
        <v>8245</v>
      </c>
      <c r="I33">
        <v>1334980740</v>
      </c>
      <c r="J33">
        <v>1330968347</v>
      </c>
      <c r="K33" t="b">
        <v>0</v>
      </c>
      <c r="L33">
        <v>42</v>
      </c>
      <c r="M33" t="b">
        <v>1</v>
      </c>
      <c r="N33" t="s">
        <v>8290</v>
      </c>
      <c r="O33" s="10">
        <v>115</v>
      </c>
      <c r="P33" s="10">
        <v>82.38</v>
      </c>
      <c r="Q33" s="12" t="s">
        <v>8323</v>
      </c>
      <c r="R33" t="s">
        <v>8344</v>
      </c>
      <c r="S33" s="16">
        <v>40973.72623842593</v>
      </c>
      <c r="T33" s="20">
        <v>41020.165972222225</v>
      </c>
    </row>
    <row r="34" spans="1:20" ht="87" x14ac:dyDescent="0.35">
      <c r="A34">
        <v>1678</v>
      </c>
      <c r="B34" s="3" t="s">
        <v>1679</v>
      </c>
      <c r="C34" s="3" t="s">
        <v>5788</v>
      </c>
      <c r="D34" s="6">
        <v>1500</v>
      </c>
      <c r="E34" s="8">
        <v>1776</v>
      </c>
      <c r="F34" t="s">
        <v>8218</v>
      </c>
      <c r="G34" t="s">
        <v>8223</v>
      </c>
      <c r="H34" t="s">
        <v>8245</v>
      </c>
      <c r="I34">
        <v>1391718671</v>
      </c>
      <c r="J34">
        <v>1390509071</v>
      </c>
      <c r="K34" t="b">
        <v>0</v>
      </c>
      <c r="L34">
        <v>49</v>
      </c>
      <c r="M34" t="b">
        <v>1</v>
      </c>
      <c r="N34" t="s">
        <v>8290</v>
      </c>
      <c r="O34" s="10">
        <v>118</v>
      </c>
      <c r="P34" s="10">
        <v>36.24</v>
      </c>
      <c r="Q34" s="12" t="s">
        <v>8323</v>
      </c>
      <c r="R34" t="s">
        <v>8344</v>
      </c>
      <c r="S34" s="16">
        <v>41662.854988425926</v>
      </c>
      <c r="T34" s="20">
        <v>41676.854988425926</v>
      </c>
    </row>
    <row r="35" spans="1:20" ht="145" x14ac:dyDescent="0.35">
      <c r="A35">
        <v>1679</v>
      </c>
      <c r="B35" s="3" t="s">
        <v>1680</v>
      </c>
      <c r="C35" s="3" t="s">
        <v>5789</v>
      </c>
      <c r="D35" s="6">
        <v>2000</v>
      </c>
      <c r="E35" s="8">
        <v>3500</v>
      </c>
      <c r="F35" t="s">
        <v>8218</v>
      </c>
      <c r="G35" t="s">
        <v>8223</v>
      </c>
      <c r="H35" t="s">
        <v>8245</v>
      </c>
      <c r="I35">
        <v>1311298745</v>
      </c>
      <c r="J35">
        <v>1309311545</v>
      </c>
      <c r="K35" t="b">
        <v>0</v>
      </c>
      <c r="L35">
        <v>56</v>
      </c>
      <c r="M35" t="b">
        <v>1</v>
      </c>
      <c r="N35" t="s">
        <v>8290</v>
      </c>
      <c r="O35" s="10">
        <v>175</v>
      </c>
      <c r="P35" s="10">
        <v>62.5</v>
      </c>
      <c r="Q35" s="12" t="s">
        <v>8323</v>
      </c>
      <c r="R35" t="s">
        <v>8344</v>
      </c>
      <c r="S35" s="16">
        <v>40723.068807870368</v>
      </c>
      <c r="T35" s="20">
        <v>40746.068807870368</v>
      </c>
    </row>
    <row r="36" spans="1:20" ht="43.5" x14ac:dyDescent="0.35">
      <c r="A36">
        <v>1680</v>
      </c>
      <c r="B36" s="3" t="s">
        <v>1681</v>
      </c>
      <c r="C36" s="3" t="s">
        <v>5790</v>
      </c>
      <c r="D36" s="6">
        <v>1000</v>
      </c>
      <c r="E36" s="8">
        <v>1175</v>
      </c>
      <c r="F36" t="s">
        <v>8218</v>
      </c>
      <c r="G36" t="s">
        <v>8223</v>
      </c>
      <c r="H36" t="s">
        <v>8245</v>
      </c>
      <c r="I36">
        <v>1405188667</v>
      </c>
      <c r="J36">
        <v>1402596667</v>
      </c>
      <c r="K36" t="b">
        <v>0</v>
      </c>
      <c r="L36">
        <v>25</v>
      </c>
      <c r="M36" t="b">
        <v>1</v>
      </c>
      <c r="N36" t="s">
        <v>8290</v>
      </c>
      <c r="O36" s="10">
        <v>118</v>
      </c>
      <c r="P36" s="10">
        <v>47</v>
      </c>
      <c r="Q36" s="12" t="s">
        <v>8323</v>
      </c>
      <c r="R36" t="s">
        <v>8344</v>
      </c>
      <c r="S36" s="16">
        <v>41802.757719907408</v>
      </c>
      <c r="T36" s="20">
        <v>41832.757719907408</v>
      </c>
    </row>
  </sheetData>
  <sortState xmlns:xlrd2="http://schemas.microsoft.com/office/spreadsheetml/2017/richdata2" ref="A2:T36">
    <sortCondition ref="F1:F36"/>
  </sortState>
  <conditionalFormatting sqref="F1:F3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36 O1:P1 R1:T1">
    <cfRule type="colorScale" priority="14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BC2D5-1B99-41E4-9DFF-F663896F638A}">
  <dimension ref="A1:T201"/>
  <sheetViews>
    <sheetView workbookViewId="0">
      <selection activeCell="F4" sqref="F4"/>
    </sheetView>
  </sheetViews>
  <sheetFormatPr defaultRowHeight="14.5" x14ac:dyDescent="0.35"/>
  <cols>
    <col min="1" max="1" width="4.81640625" bestFit="1" customWidth="1"/>
    <col min="3" max="3" width="26.7265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9" t="s">
        <v>8366</v>
      </c>
    </row>
    <row r="2" spans="1:20" ht="58" x14ac:dyDescent="0.35">
      <c r="A2">
        <v>540</v>
      </c>
      <c r="B2" s="3" t="s">
        <v>541</v>
      </c>
      <c r="C2" s="3" t="s">
        <v>4650</v>
      </c>
      <c r="D2" s="6">
        <v>15000</v>
      </c>
      <c r="E2" s="8">
        <v>1</v>
      </c>
      <c r="F2" t="s">
        <v>8220</v>
      </c>
      <c r="G2" t="s">
        <v>8223</v>
      </c>
      <c r="H2" t="s">
        <v>8245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t="s">
        <v>8270</v>
      </c>
      <c r="O2" s="10">
        <v>0</v>
      </c>
      <c r="P2" s="10">
        <v>1</v>
      </c>
      <c r="Q2" s="12" t="s">
        <v>8317</v>
      </c>
      <c r="R2" t="s">
        <v>8318</v>
      </c>
      <c r="S2" s="16">
        <v>42009.817199074074</v>
      </c>
      <c r="T2" s="20">
        <v>42039.817199074074</v>
      </c>
    </row>
    <row r="3" spans="1:20" ht="43.5" x14ac:dyDescent="0.35">
      <c r="A3">
        <v>541</v>
      </c>
      <c r="B3" s="3" t="s">
        <v>542</v>
      </c>
      <c r="C3" s="3" t="s">
        <v>4651</v>
      </c>
      <c r="D3" s="6">
        <v>4500</v>
      </c>
      <c r="E3" s="8">
        <v>25</v>
      </c>
      <c r="F3" t="s">
        <v>8220</v>
      </c>
      <c r="G3" t="s">
        <v>8223</v>
      </c>
      <c r="H3" t="s">
        <v>8245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t="s">
        <v>8270</v>
      </c>
      <c r="O3" s="10">
        <v>1</v>
      </c>
      <c r="P3" s="10">
        <v>25</v>
      </c>
      <c r="Q3" s="12" t="s">
        <v>8317</v>
      </c>
      <c r="R3" t="s">
        <v>8318</v>
      </c>
      <c r="S3" s="16">
        <v>42276.046689814815</v>
      </c>
      <c r="T3" s="20">
        <v>42306.046689814815</v>
      </c>
    </row>
    <row r="4" spans="1:20" ht="43.5" x14ac:dyDescent="0.35">
      <c r="A4">
        <v>542</v>
      </c>
      <c r="B4" s="3" t="s">
        <v>543</v>
      </c>
      <c r="C4" s="3" t="s">
        <v>4652</v>
      </c>
      <c r="D4" s="6">
        <v>250000</v>
      </c>
      <c r="E4" s="8">
        <v>1</v>
      </c>
      <c r="F4" t="s">
        <v>8220</v>
      </c>
      <c r="G4" t="s">
        <v>8223</v>
      </c>
      <c r="H4" t="s">
        <v>8245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t="s">
        <v>8270</v>
      </c>
      <c r="O4" s="10">
        <v>0</v>
      </c>
      <c r="P4" s="10">
        <v>1</v>
      </c>
      <c r="Q4" s="12" t="s">
        <v>8317</v>
      </c>
      <c r="R4" t="s">
        <v>8318</v>
      </c>
      <c r="S4" s="16">
        <v>42433.737453703703</v>
      </c>
      <c r="T4" s="20">
        <v>42493.695787037039</v>
      </c>
    </row>
    <row r="5" spans="1:20" ht="261" x14ac:dyDescent="0.35">
      <c r="A5">
        <v>544</v>
      </c>
      <c r="B5" s="3" t="s">
        <v>545</v>
      </c>
      <c r="C5" s="3" t="s">
        <v>4654</v>
      </c>
      <c r="D5" s="6">
        <v>500</v>
      </c>
      <c r="E5" s="8">
        <v>6</v>
      </c>
      <c r="F5" t="s">
        <v>8220</v>
      </c>
      <c r="G5" t="s">
        <v>8223</v>
      </c>
      <c r="H5" t="s">
        <v>8245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t="s">
        <v>8270</v>
      </c>
      <c r="O5" s="10">
        <v>1</v>
      </c>
      <c r="P5" s="10">
        <v>3</v>
      </c>
      <c r="Q5" s="12" t="s">
        <v>8317</v>
      </c>
      <c r="R5" t="s">
        <v>8318</v>
      </c>
      <c r="S5" s="16">
        <v>42525.656944444447</v>
      </c>
      <c r="T5" s="20">
        <v>42555.656944444447</v>
      </c>
    </row>
    <row r="6" spans="1:20" ht="87" x14ac:dyDescent="0.35">
      <c r="A6">
        <v>546</v>
      </c>
      <c r="B6" s="3" t="s">
        <v>547</v>
      </c>
      <c r="C6" s="3" t="s">
        <v>4656</v>
      </c>
      <c r="D6" s="6">
        <v>60000</v>
      </c>
      <c r="E6" s="8">
        <v>52</v>
      </c>
      <c r="F6" t="s">
        <v>8220</v>
      </c>
      <c r="G6" t="s">
        <v>8223</v>
      </c>
      <c r="H6" t="s">
        <v>8245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t="s">
        <v>8270</v>
      </c>
      <c r="O6" s="10">
        <v>0</v>
      </c>
      <c r="P6" s="10">
        <v>26</v>
      </c>
      <c r="Q6" s="12" t="s">
        <v>8317</v>
      </c>
      <c r="R6" t="s">
        <v>8318</v>
      </c>
      <c r="S6" s="16">
        <v>42249.667997685188</v>
      </c>
      <c r="T6" s="20">
        <v>42294.667997685188</v>
      </c>
    </row>
    <row r="7" spans="1:20" ht="101.5" x14ac:dyDescent="0.35">
      <c r="A7">
        <v>551</v>
      </c>
      <c r="B7" s="3" t="s">
        <v>552</v>
      </c>
      <c r="C7" s="3" t="s">
        <v>4661</v>
      </c>
      <c r="D7" s="6">
        <v>75000</v>
      </c>
      <c r="E7" s="8">
        <v>3781</v>
      </c>
      <c r="F7" t="s">
        <v>8220</v>
      </c>
      <c r="G7" t="s">
        <v>8223</v>
      </c>
      <c r="H7" t="s">
        <v>8245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t="s">
        <v>8270</v>
      </c>
      <c r="O7" s="10">
        <v>5</v>
      </c>
      <c r="P7" s="10">
        <v>135.04</v>
      </c>
      <c r="Q7" s="12" t="s">
        <v>8317</v>
      </c>
      <c r="R7" t="s">
        <v>8318</v>
      </c>
      <c r="S7" s="16">
        <v>42173.275740740741</v>
      </c>
      <c r="T7" s="20">
        <v>42217.745138888888</v>
      </c>
    </row>
    <row r="8" spans="1:20" ht="72.5" x14ac:dyDescent="0.35">
      <c r="A8">
        <v>553</v>
      </c>
      <c r="B8" s="3" t="s">
        <v>554</v>
      </c>
      <c r="C8" s="3" t="s">
        <v>4663</v>
      </c>
      <c r="D8" s="6">
        <v>25000</v>
      </c>
      <c r="E8" s="8">
        <v>123</v>
      </c>
      <c r="F8" t="s">
        <v>8220</v>
      </c>
      <c r="G8" t="s">
        <v>8223</v>
      </c>
      <c r="H8" t="s">
        <v>8245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t="s">
        <v>8270</v>
      </c>
      <c r="O8" s="10">
        <v>0</v>
      </c>
      <c r="P8" s="10">
        <v>20.5</v>
      </c>
      <c r="Q8" s="12" t="s">
        <v>8317</v>
      </c>
      <c r="R8" t="s">
        <v>8318</v>
      </c>
      <c r="S8" s="16">
        <v>41927.71980324074</v>
      </c>
      <c r="T8" s="20">
        <v>41957.761469907404</v>
      </c>
    </row>
    <row r="9" spans="1:20" ht="116" x14ac:dyDescent="0.35">
      <c r="A9">
        <v>554</v>
      </c>
      <c r="B9" s="3" t="s">
        <v>555</v>
      </c>
      <c r="C9" s="3" t="s">
        <v>4664</v>
      </c>
      <c r="D9" s="6">
        <v>3870</v>
      </c>
      <c r="E9" s="8">
        <v>1416</v>
      </c>
      <c r="F9" t="s">
        <v>8220</v>
      </c>
      <c r="G9" t="s">
        <v>8223</v>
      </c>
      <c r="H9" t="s">
        <v>8245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t="s">
        <v>8270</v>
      </c>
      <c r="O9" s="10">
        <v>37</v>
      </c>
      <c r="P9" s="10">
        <v>64.36</v>
      </c>
      <c r="Q9" s="12" t="s">
        <v>8317</v>
      </c>
      <c r="R9" t="s">
        <v>8318</v>
      </c>
      <c r="S9" s="16">
        <v>41901.684861111113</v>
      </c>
      <c r="T9" s="20">
        <v>41931.684861111113</v>
      </c>
    </row>
    <row r="10" spans="1:20" ht="43.5" x14ac:dyDescent="0.35">
      <c r="A10">
        <v>556</v>
      </c>
      <c r="B10" s="3" t="s">
        <v>557</v>
      </c>
      <c r="C10" s="3" t="s">
        <v>4666</v>
      </c>
      <c r="D10" s="6">
        <v>8000</v>
      </c>
      <c r="E10" s="8">
        <v>200</v>
      </c>
      <c r="F10" t="s">
        <v>8220</v>
      </c>
      <c r="G10" t="s">
        <v>8223</v>
      </c>
      <c r="H10" t="s">
        <v>8245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t="s">
        <v>8270</v>
      </c>
      <c r="O10" s="10">
        <v>3</v>
      </c>
      <c r="P10" s="10">
        <v>200</v>
      </c>
      <c r="Q10" s="12" t="s">
        <v>8317</v>
      </c>
      <c r="R10" t="s">
        <v>8318</v>
      </c>
      <c r="S10" s="16">
        <v>42345.860150462962</v>
      </c>
      <c r="T10" s="20">
        <v>42375.860150462962</v>
      </c>
    </row>
    <row r="11" spans="1:20" ht="101.5" x14ac:dyDescent="0.35">
      <c r="A11">
        <v>558</v>
      </c>
      <c r="B11" s="3" t="s">
        <v>559</v>
      </c>
      <c r="C11" s="3" t="s">
        <v>4668</v>
      </c>
      <c r="D11" s="6">
        <v>750</v>
      </c>
      <c r="E11" s="8">
        <v>0</v>
      </c>
      <c r="F11" t="s">
        <v>8220</v>
      </c>
      <c r="G11" t="s">
        <v>8223</v>
      </c>
      <c r="H11" t="s">
        <v>8245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t="s">
        <v>8270</v>
      </c>
      <c r="O11" s="10">
        <v>0</v>
      </c>
      <c r="P11" s="10">
        <v>0</v>
      </c>
      <c r="Q11" s="12" t="s">
        <v>8317</v>
      </c>
      <c r="R11" t="s">
        <v>8318</v>
      </c>
      <c r="S11" s="16">
        <v>42057.883159722223</v>
      </c>
      <c r="T11" s="20">
        <v>42087.841493055559</v>
      </c>
    </row>
    <row r="12" spans="1:20" ht="116" x14ac:dyDescent="0.35">
      <c r="A12">
        <v>559</v>
      </c>
      <c r="B12" s="3" t="s">
        <v>560</v>
      </c>
      <c r="C12" s="3" t="s">
        <v>4669</v>
      </c>
      <c r="D12" s="6">
        <v>240000</v>
      </c>
      <c r="E12" s="8">
        <v>50</v>
      </c>
      <c r="F12" t="s">
        <v>8220</v>
      </c>
      <c r="G12" t="s">
        <v>8223</v>
      </c>
      <c r="H12" t="s">
        <v>8245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t="s">
        <v>8270</v>
      </c>
      <c r="O12" s="10">
        <v>0</v>
      </c>
      <c r="P12" s="10">
        <v>50</v>
      </c>
      <c r="Q12" s="12" t="s">
        <v>8317</v>
      </c>
      <c r="R12" t="s">
        <v>8318</v>
      </c>
      <c r="S12" s="16">
        <v>42321.283101851848</v>
      </c>
      <c r="T12" s="20">
        <v>42351.283101851848</v>
      </c>
    </row>
    <row r="13" spans="1:20" ht="72.5" x14ac:dyDescent="0.35">
      <c r="A13">
        <v>561</v>
      </c>
      <c r="B13" s="3" t="s">
        <v>562</v>
      </c>
      <c r="C13" s="3" t="s">
        <v>4671</v>
      </c>
      <c r="D13" s="6">
        <v>15000</v>
      </c>
      <c r="E13" s="8">
        <v>55</v>
      </c>
      <c r="F13" t="s">
        <v>8220</v>
      </c>
      <c r="G13" t="s">
        <v>8223</v>
      </c>
      <c r="H13" t="s">
        <v>8245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t="s">
        <v>8270</v>
      </c>
      <c r="O13" s="10">
        <v>0</v>
      </c>
      <c r="P13" s="10">
        <v>27.5</v>
      </c>
      <c r="Q13" s="12" t="s">
        <v>8317</v>
      </c>
      <c r="R13" t="s">
        <v>8318</v>
      </c>
      <c r="S13" s="16">
        <v>42268.658715277779</v>
      </c>
      <c r="T13" s="20">
        <v>42303.658715277779</v>
      </c>
    </row>
    <row r="14" spans="1:20" ht="101.5" x14ac:dyDescent="0.35">
      <c r="A14">
        <v>566</v>
      </c>
      <c r="B14" s="3" t="s">
        <v>567</v>
      </c>
      <c r="C14" s="3" t="s">
        <v>4676</v>
      </c>
      <c r="D14" s="6">
        <v>5000</v>
      </c>
      <c r="E14" s="8">
        <v>1</v>
      </c>
      <c r="F14" t="s">
        <v>8220</v>
      </c>
      <c r="G14" t="s">
        <v>8223</v>
      </c>
      <c r="H14" t="s">
        <v>8245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t="s">
        <v>8270</v>
      </c>
      <c r="O14" s="10">
        <v>0</v>
      </c>
      <c r="P14" s="10">
        <v>1</v>
      </c>
      <c r="Q14" s="12" t="s">
        <v>8317</v>
      </c>
      <c r="R14" t="s">
        <v>8318</v>
      </c>
      <c r="S14" s="16">
        <v>42535.68440972222</v>
      </c>
      <c r="T14" s="20">
        <v>42565.68440972222</v>
      </c>
    </row>
    <row r="15" spans="1:20" ht="87" x14ac:dyDescent="0.35">
      <c r="A15">
        <v>567</v>
      </c>
      <c r="B15" s="3" t="s">
        <v>568</v>
      </c>
      <c r="C15" s="3" t="s">
        <v>4677</v>
      </c>
      <c r="D15" s="6">
        <v>10000</v>
      </c>
      <c r="E15" s="8">
        <v>0</v>
      </c>
      <c r="F15" t="s">
        <v>8220</v>
      </c>
      <c r="G15" t="s">
        <v>8223</v>
      </c>
      <c r="H15" t="s">
        <v>8245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t="s">
        <v>8270</v>
      </c>
      <c r="O15" s="10">
        <v>0</v>
      </c>
      <c r="P15" s="10">
        <v>0</v>
      </c>
      <c r="Q15" s="12" t="s">
        <v>8317</v>
      </c>
      <c r="R15" t="s">
        <v>8318</v>
      </c>
      <c r="S15" s="16">
        <v>41975.842523148152</v>
      </c>
      <c r="T15" s="20">
        <v>42005.842523148152</v>
      </c>
    </row>
    <row r="16" spans="1:20" ht="43.5" x14ac:dyDescent="0.35">
      <c r="A16">
        <v>570</v>
      </c>
      <c r="B16" s="3" t="s">
        <v>571</v>
      </c>
      <c r="C16" s="3" t="s">
        <v>4680</v>
      </c>
      <c r="D16" s="6">
        <v>85000</v>
      </c>
      <c r="E16" s="8">
        <v>142</v>
      </c>
      <c r="F16" t="s">
        <v>8220</v>
      </c>
      <c r="G16" t="s">
        <v>8223</v>
      </c>
      <c r="H16" t="s">
        <v>8245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t="s">
        <v>8270</v>
      </c>
      <c r="O16" s="10">
        <v>0</v>
      </c>
      <c r="P16" s="10">
        <v>142</v>
      </c>
      <c r="Q16" s="12" t="s">
        <v>8317</v>
      </c>
      <c r="R16" t="s">
        <v>8318</v>
      </c>
      <c r="S16" s="16">
        <v>42388.798252314817</v>
      </c>
      <c r="T16" s="20">
        <v>42418.798252314817</v>
      </c>
    </row>
    <row r="17" spans="1:20" ht="87" x14ac:dyDescent="0.35">
      <c r="A17">
        <v>571</v>
      </c>
      <c r="B17" s="3" t="s">
        <v>572</v>
      </c>
      <c r="C17" s="3" t="s">
        <v>4681</v>
      </c>
      <c r="D17" s="6">
        <v>25000</v>
      </c>
      <c r="E17" s="8">
        <v>106</v>
      </c>
      <c r="F17" t="s">
        <v>8220</v>
      </c>
      <c r="G17" t="s">
        <v>8223</v>
      </c>
      <c r="H17" t="s">
        <v>8245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t="s">
        <v>8270</v>
      </c>
      <c r="O17" s="10">
        <v>0</v>
      </c>
      <c r="P17" s="10">
        <v>53</v>
      </c>
      <c r="Q17" s="12" t="s">
        <v>8317</v>
      </c>
      <c r="R17" t="s">
        <v>8318</v>
      </c>
      <c r="S17" s="16">
        <v>42192.816238425927</v>
      </c>
      <c r="T17" s="20">
        <v>42212.165972222225</v>
      </c>
    </row>
    <row r="18" spans="1:20" ht="101.5" x14ac:dyDescent="0.35">
      <c r="A18">
        <v>572</v>
      </c>
      <c r="B18" s="3" t="s">
        <v>573</v>
      </c>
      <c r="C18" s="3" t="s">
        <v>4682</v>
      </c>
      <c r="D18" s="6">
        <v>2500</v>
      </c>
      <c r="E18" s="8">
        <v>0</v>
      </c>
      <c r="F18" t="s">
        <v>8220</v>
      </c>
      <c r="G18" t="s">
        <v>8223</v>
      </c>
      <c r="H18" t="s">
        <v>8245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t="s">
        <v>8270</v>
      </c>
      <c r="O18" s="10">
        <v>0</v>
      </c>
      <c r="P18" s="10">
        <v>0</v>
      </c>
      <c r="Q18" s="12" t="s">
        <v>8317</v>
      </c>
      <c r="R18" t="s">
        <v>8318</v>
      </c>
      <c r="S18" s="16">
        <v>42282.71629629629</v>
      </c>
      <c r="T18" s="20">
        <v>42312.757962962962</v>
      </c>
    </row>
    <row r="19" spans="1:20" ht="116" x14ac:dyDescent="0.35">
      <c r="A19">
        <v>573</v>
      </c>
      <c r="B19" s="3" t="s">
        <v>574</v>
      </c>
      <c r="C19" s="3" t="s">
        <v>4683</v>
      </c>
      <c r="D19" s="6">
        <v>88888</v>
      </c>
      <c r="E19" s="8">
        <v>346</v>
      </c>
      <c r="F19" t="s">
        <v>8220</v>
      </c>
      <c r="G19" t="s">
        <v>8223</v>
      </c>
      <c r="H19" t="s">
        <v>8245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t="s">
        <v>8270</v>
      </c>
      <c r="O19" s="10">
        <v>0</v>
      </c>
      <c r="P19" s="10">
        <v>38.44</v>
      </c>
      <c r="Q19" s="12" t="s">
        <v>8317</v>
      </c>
      <c r="R19" t="s">
        <v>8318</v>
      </c>
      <c r="S19" s="16">
        <v>41963.050127314811</v>
      </c>
      <c r="T19" s="20">
        <v>42022.05</v>
      </c>
    </row>
    <row r="20" spans="1:20" ht="72.5" x14ac:dyDescent="0.35">
      <c r="A20">
        <v>576</v>
      </c>
      <c r="B20" s="3" t="s">
        <v>577</v>
      </c>
      <c r="C20" s="3" t="s">
        <v>4686</v>
      </c>
      <c r="D20" s="6">
        <v>80000</v>
      </c>
      <c r="E20" s="8">
        <v>1</v>
      </c>
      <c r="F20" t="s">
        <v>8220</v>
      </c>
      <c r="G20" t="s">
        <v>8223</v>
      </c>
      <c r="H20" t="s">
        <v>8245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t="s">
        <v>8270</v>
      </c>
      <c r="O20" s="10">
        <v>0</v>
      </c>
      <c r="P20" s="10">
        <v>1</v>
      </c>
      <c r="Q20" s="12" t="s">
        <v>8317</v>
      </c>
      <c r="R20" t="s">
        <v>8318</v>
      </c>
      <c r="S20" s="16">
        <v>42031.471666666665</v>
      </c>
      <c r="T20" s="20">
        <v>42091.43</v>
      </c>
    </row>
    <row r="21" spans="1:20" ht="72.5" x14ac:dyDescent="0.35">
      <c r="A21">
        <v>577</v>
      </c>
      <c r="B21" s="3" t="s">
        <v>578</v>
      </c>
      <c r="C21" s="3" t="s">
        <v>4687</v>
      </c>
      <c r="D21" s="6">
        <v>5000</v>
      </c>
      <c r="E21" s="8">
        <v>10</v>
      </c>
      <c r="F21" t="s">
        <v>8220</v>
      </c>
      <c r="G21" t="s">
        <v>8223</v>
      </c>
      <c r="H21" t="s">
        <v>8245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t="s">
        <v>8270</v>
      </c>
      <c r="O21" s="10">
        <v>0</v>
      </c>
      <c r="P21" s="10">
        <v>10</v>
      </c>
      <c r="Q21" s="12" t="s">
        <v>8317</v>
      </c>
      <c r="R21" t="s">
        <v>8318</v>
      </c>
      <c r="S21" s="16">
        <v>42450.589143518519</v>
      </c>
      <c r="T21" s="20">
        <v>42510.589143518519</v>
      </c>
    </row>
    <row r="22" spans="1:20" ht="58" x14ac:dyDescent="0.35">
      <c r="A22">
        <v>579</v>
      </c>
      <c r="B22" s="3" t="s">
        <v>580</v>
      </c>
      <c r="C22" s="3" t="s">
        <v>4689</v>
      </c>
      <c r="D22" s="6">
        <v>12000</v>
      </c>
      <c r="E22" s="8">
        <v>175</v>
      </c>
      <c r="F22" t="s">
        <v>8220</v>
      </c>
      <c r="G22" t="s">
        <v>8223</v>
      </c>
      <c r="H22" t="s">
        <v>8245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t="s">
        <v>8270</v>
      </c>
      <c r="O22" s="10">
        <v>1</v>
      </c>
      <c r="P22" s="10">
        <v>35</v>
      </c>
      <c r="Q22" s="12" t="s">
        <v>8317</v>
      </c>
      <c r="R22" t="s">
        <v>8318</v>
      </c>
      <c r="S22" s="16">
        <v>41968.852118055554</v>
      </c>
      <c r="T22" s="20">
        <v>41998.852118055554</v>
      </c>
    </row>
    <row r="23" spans="1:20" ht="72.5" x14ac:dyDescent="0.35">
      <c r="A23">
        <v>580</v>
      </c>
      <c r="B23" s="3" t="s">
        <v>581</v>
      </c>
      <c r="C23" s="3" t="s">
        <v>4690</v>
      </c>
      <c r="D23" s="6">
        <v>3000</v>
      </c>
      <c r="E23" s="8">
        <v>1</v>
      </c>
      <c r="F23" t="s">
        <v>8220</v>
      </c>
      <c r="G23" t="s">
        <v>8223</v>
      </c>
      <c r="H23" t="s">
        <v>8245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t="s">
        <v>8270</v>
      </c>
      <c r="O23" s="10">
        <v>0</v>
      </c>
      <c r="P23" s="10">
        <v>1</v>
      </c>
      <c r="Q23" s="12" t="s">
        <v>8317</v>
      </c>
      <c r="R23" t="s">
        <v>8318</v>
      </c>
      <c r="S23" s="16">
        <v>42605.908182870371</v>
      </c>
      <c r="T23" s="20">
        <v>42635.908182870371</v>
      </c>
    </row>
    <row r="24" spans="1:20" ht="72.5" x14ac:dyDescent="0.35">
      <c r="A24">
        <v>581</v>
      </c>
      <c r="B24" s="3" t="s">
        <v>582</v>
      </c>
      <c r="C24" s="3" t="s">
        <v>4691</v>
      </c>
      <c r="D24" s="6">
        <v>400</v>
      </c>
      <c r="E24" s="8">
        <v>0</v>
      </c>
      <c r="F24" t="s">
        <v>8220</v>
      </c>
      <c r="G24" t="s">
        <v>8223</v>
      </c>
      <c r="H24" t="s">
        <v>8245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t="s">
        <v>8270</v>
      </c>
      <c r="O24" s="10">
        <v>0</v>
      </c>
      <c r="P24" s="10">
        <v>0</v>
      </c>
      <c r="Q24" s="12" t="s">
        <v>8317</v>
      </c>
      <c r="R24" t="s">
        <v>8318</v>
      </c>
      <c r="S24" s="16">
        <v>42188.012777777782</v>
      </c>
      <c r="T24" s="20">
        <v>42218.012777777782</v>
      </c>
    </row>
    <row r="25" spans="1:20" ht="72.5" x14ac:dyDescent="0.35">
      <c r="A25">
        <v>582</v>
      </c>
      <c r="B25" s="3" t="s">
        <v>583</v>
      </c>
      <c r="C25" s="3" t="s">
        <v>4692</v>
      </c>
      <c r="D25" s="6">
        <v>100000</v>
      </c>
      <c r="E25" s="8">
        <v>0</v>
      </c>
      <c r="F25" t="s">
        <v>8220</v>
      </c>
      <c r="G25" t="s">
        <v>8223</v>
      </c>
      <c r="H25" t="s">
        <v>8245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t="s">
        <v>8270</v>
      </c>
      <c r="O25" s="10">
        <v>0</v>
      </c>
      <c r="P25" s="10">
        <v>0</v>
      </c>
      <c r="Q25" s="12" t="s">
        <v>8317</v>
      </c>
      <c r="R25" t="s">
        <v>8318</v>
      </c>
      <c r="S25" s="16">
        <v>42055.739803240736</v>
      </c>
      <c r="T25" s="20">
        <v>42078.75</v>
      </c>
    </row>
    <row r="26" spans="1:20" ht="58" x14ac:dyDescent="0.35">
      <c r="A26">
        <v>583</v>
      </c>
      <c r="B26" s="3" t="s">
        <v>584</v>
      </c>
      <c r="C26" s="3" t="s">
        <v>4693</v>
      </c>
      <c r="D26" s="6">
        <v>9000</v>
      </c>
      <c r="E26" s="8">
        <v>1</v>
      </c>
      <c r="F26" t="s">
        <v>8220</v>
      </c>
      <c r="G26" t="s">
        <v>8223</v>
      </c>
      <c r="H26" t="s">
        <v>8245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t="s">
        <v>8270</v>
      </c>
      <c r="O26" s="10">
        <v>0</v>
      </c>
      <c r="P26" s="10">
        <v>1</v>
      </c>
      <c r="Q26" s="12" t="s">
        <v>8317</v>
      </c>
      <c r="R26" t="s">
        <v>8318</v>
      </c>
      <c r="S26" s="16">
        <v>42052.93850694444</v>
      </c>
      <c r="T26" s="20">
        <v>42082.896840277783</v>
      </c>
    </row>
    <row r="27" spans="1:20" ht="87" x14ac:dyDescent="0.35">
      <c r="A27">
        <v>584</v>
      </c>
      <c r="B27" s="3" t="s">
        <v>585</v>
      </c>
      <c r="C27" s="3" t="s">
        <v>4694</v>
      </c>
      <c r="D27" s="6">
        <v>1000</v>
      </c>
      <c r="E27" s="8">
        <v>10</v>
      </c>
      <c r="F27" t="s">
        <v>8220</v>
      </c>
      <c r="G27" t="s">
        <v>8223</v>
      </c>
      <c r="H27" t="s">
        <v>8245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t="s">
        <v>8270</v>
      </c>
      <c r="O27" s="10">
        <v>1</v>
      </c>
      <c r="P27" s="10">
        <v>5</v>
      </c>
      <c r="Q27" s="12" t="s">
        <v>8317</v>
      </c>
      <c r="R27" t="s">
        <v>8318</v>
      </c>
      <c r="S27" s="16">
        <v>42049.716620370367</v>
      </c>
      <c r="T27" s="20">
        <v>42079.674953703703</v>
      </c>
    </row>
    <row r="28" spans="1:20" ht="58" x14ac:dyDescent="0.35">
      <c r="A28">
        <v>586</v>
      </c>
      <c r="B28" s="3" t="s">
        <v>587</v>
      </c>
      <c r="C28" s="3" t="s">
        <v>4696</v>
      </c>
      <c r="D28" s="6">
        <v>10000</v>
      </c>
      <c r="E28" s="8">
        <v>56</v>
      </c>
      <c r="F28" t="s">
        <v>8220</v>
      </c>
      <c r="G28" t="s">
        <v>8223</v>
      </c>
      <c r="H28" t="s">
        <v>8245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t="s">
        <v>8270</v>
      </c>
      <c r="O28" s="10">
        <v>1</v>
      </c>
      <c r="P28" s="10">
        <v>14</v>
      </c>
      <c r="Q28" s="12" t="s">
        <v>8317</v>
      </c>
      <c r="R28" t="s">
        <v>8318</v>
      </c>
      <c r="S28" s="16">
        <v>42020.854247685187</v>
      </c>
      <c r="T28" s="20">
        <v>42050.854247685187</v>
      </c>
    </row>
    <row r="29" spans="1:20" ht="43.5" x14ac:dyDescent="0.35">
      <c r="A29">
        <v>589</v>
      </c>
      <c r="B29" s="3" t="s">
        <v>590</v>
      </c>
      <c r="C29" s="3" t="s">
        <v>4699</v>
      </c>
      <c r="D29" s="6">
        <v>7500</v>
      </c>
      <c r="E29" s="8">
        <v>1</v>
      </c>
      <c r="F29" t="s">
        <v>8220</v>
      </c>
      <c r="G29" t="s">
        <v>8223</v>
      </c>
      <c r="H29" t="s">
        <v>8245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t="s">
        <v>8270</v>
      </c>
      <c r="O29" s="10">
        <v>0</v>
      </c>
      <c r="P29" s="10">
        <v>1</v>
      </c>
      <c r="Q29" s="12" t="s">
        <v>8317</v>
      </c>
      <c r="R29" t="s">
        <v>8318</v>
      </c>
      <c r="S29" s="16">
        <v>42178.614571759259</v>
      </c>
      <c r="T29" s="20">
        <v>42193.614571759259</v>
      </c>
    </row>
    <row r="30" spans="1:20" ht="101.5" x14ac:dyDescent="0.35">
      <c r="A30">
        <v>591</v>
      </c>
      <c r="B30" s="3" t="s">
        <v>592</v>
      </c>
      <c r="C30" s="3" t="s">
        <v>4701</v>
      </c>
      <c r="D30" s="6">
        <v>100000</v>
      </c>
      <c r="E30" s="8">
        <v>61</v>
      </c>
      <c r="F30" t="s">
        <v>8220</v>
      </c>
      <c r="G30" t="s">
        <v>8223</v>
      </c>
      <c r="H30" t="s">
        <v>8245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t="s">
        <v>8270</v>
      </c>
      <c r="O30" s="10">
        <v>0</v>
      </c>
      <c r="P30" s="10">
        <v>30.5</v>
      </c>
      <c r="Q30" s="12" t="s">
        <v>8317</v>
      </c>
      <c r="R30" t="s">
        <v>8318</v>
      </c>
      <c r="S30" s="16">
        <v>42177.543171296296</v>
      </c>
      <c r="T30" s="20">
        <v>42207.543171296296</v>
      </c>
    </row>
    <row r="31" spans="1:20" ht="72.5" x14ac:dyDescent="0.35">
      <c r="A31">
        <v>592</v>
      </c>
      <c r="B31" s="3" t="s">
        <v>593</v>
      </c>
      <c r="C31" s="3" t="s">
        <v>4702</v>
      </c>
      <c r="D31" s="6">
        <v>7500</v>
      </c>
      <c r="E31" s="8">
        <v>250</v>
      </c>
      <c r="F31" t="s">
        <v>8220</v>
      </c>
      <c r="G31" t="s">
        <v>8223</v>
      </c>
      <c r="H31" t="s">
        <v>8245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t="s">
        <v>8270</v>
      </c>
      <c r="O31" s="10">
        <v>3</v>
      </c>
      <c r="P31" s="10">
        <v>250</v>
      </c>
      <c r="Q31" s="12" t="s">
        <v>8317</v>
      </c>
      <c r="R31" t="s">
        <v>8318</v>
      </c>
      <c r="S31" s="16">
        <v>41946.232175925928</v>
      </c>
      <c r="T31" s="20">
        <v>41976.232175925921</v>
      </c>
    </row>
    <row r="32" spans="1:20" ht="43.5" x14ac:dyDescent="0.35">
      <c r="A32">
        <v>594</v>
      </c>
      <c r="B32" s="3" t="s">
        <v>595</v>
      </c>
      <c r="C32" s="3" t="s">
        <v>4704</v>
      </c>
      <c r="D32" s="6">
        <v>25000</v>
      </c>
      <c r="E32" s="8">
        <v>26</v>
      </c>
      <c r="F32" t="s">
        <v>8220</v>
      </c>
      <c r="G32" t="s">
        <v>8223</v>
      </c>
      <c r="H32" t="s">
        <v>8245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t="s">
        <v>8270</v>
      </c>
      <c r="O32" s="10">
        <v>0</v>
      </c>
      <c r="P32" s="10">
        <v>13</v>
      </c>
      <c r="Q32" s="12" t="s">
        <v>8317</v>
      </c>
      <c r="R32" t="s">
        <v>8318</v>
      </c>
      <c r="S32" s="16">
        <v>42446.780162037037</v>
      </c>
      <c r="T32" s="20">
        <v>42476.780162037037</v>
      </c>
    </row>
    <row r="33" spans="1:20" ht="72.5" x14ac:dyDescent="0.35">
      <c r="A33">
        <v>595</v>
      </c>
      <c r="B33" s="3" t="s">
        <v>596</v>
      </c>
      <c r="C33" s="3" t="s">
        <v>4705</v>
      </c>
      <c r="D33" s="6">
        <v>100000</v>
      </c>
      <c r="E33" s="8">
        <v>426</v>
      </c>
      <c r="F33" t="s">
        <v>8220</v>
      </c>
      <c r="G33" t="s">
        <v>8223</v>
      </c>
      <c r="H33" t="s">
        <v>8245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t="s">
        <v>8270</v>
      </c>
      <c r="O33" s="10">
        <v>0</v>
      </c>
      <c r="P33" s="10">
        <v>53.25</v>
      </c>
      <c r="Q33" s="12" t="s">
        <v>8317</v>
      </c>
      <c r="R33" t="s">
        <v>8318</v>
      </c>
      <c r="S33" s="16">
        <v>42083.069884259254</v>
      </c>
      <c r="T33" s="20">
        <v>42128.069884259254</v>
      </c>
    </row>
    <row r="34" spans="1:20" ht="58" x14ac:dyDescent="0.35">
      <c r="A34">
        <v>596</v>
      </c>
      <c r="B34" s="3" t="s">
        <v>597</v>
      </c>
      <c r="C34" s="3" t="s">
        <v>4706</v>
      </c>
      <c r="D34" s="6">
        <v>20000</v>
      </c>
      <c r="E34" s="8">
        <v>6</v>
      </c>
      <c r="F34" t="s">
        <v>8220</v>
      </c>
      <c r="G34" t="s">
        <v>8223</v>
      </c>
      <c r="H34" t="s">
        <v>8245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t="s">
        <v>8270</v>
      </c>
      <c r="O34" s="10">
        <v>0</v>
      </c>
      <c r="P34" s="10">
        <v>3</v>
      </c>
      <c r="Q34" s="12" t="s">
        <v>8317</v>
      </c>
      <c r="R34" t="s">
        <v>8318</v>
      </c>
      <c r="S34" s="16">
        <v>42646.896898148145</v>
      </c>
      <c r="T34" s="20">
        <v>42676.896898148145</v>
      </c>
    </row>
    <row r="35" spans="1:20" ht="87" x14ac:dyDescent="0.35">
      <c r="A35">
        <v>597</v>
      </c>
      <c r="B35" s="3" t="s">
        <v>598</v>
      </c>
      <c r="C35" s="3" t="s">
        <v>4707</v>
      </c>
      <c r="D35" s="6">
        <v>7500</v>
      </c>
      <c r="E35" s="8">
        <v>20</v>
      </c>
      <c r="F35" t="s">
        <v>8220</v>
      </c>
      <c r="G35" t="s">
        <v>8223</v>
      </c>
      <c r="H35" t="s">
        <v>8245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t="s">
        <v>8270</v>
      </c>
      <c r="O35" s="10">
        <v>0</v>
      </c>
      <c r="P35" s="10">
        <v>10</v>
      </c>
      <c r="Q35" s="12" t="s">
        <v>8317</v>
      </c>
      <c r="R35" t="s">
        <v>8318</v>
      </c>
      <c r="S35" s="16">
        <v>42545.705266203702</v>
      </c>
      <c r="T35" s="20">
        <v>42582.666666666672</v>
      </c>
    </row>
    <row r="36" spans="1:20" ht="43.5" x14ac:dyDescent="0.35">
      <c r="A36">
        <v>598</v>
      </c>
      <c r="B36" s="3" t="s">
        <v>599</v>
      </c>
      <c r="C36" s="3" t="s">
        <v>4708</v>
      </c>
      <c r="D36" s="6">
        <v>2500</v>
      </c>
      <c r="E36" s="8">
        <v>850</v>
      </c>
      <c r="F36" t="s">
        <v>8220</v>
      </c>
      <c r="G36" t="s">
        <v>8223</v>
      </c>
      <c r="H36" t="s">
        <v>8245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t="s">
        <v>8270</v>
      </c>
      <c r="O36" s="10">
        <v>34</v>
      </c>
      <c r="P36" s="10">
        <v>121.43</v>
      </c>
      <c r="Q36" s="12" t="s">
        <v>8317</v>
      </c>
      <c r="R36" t="s">
        <v>8318</v>
      </c>
      <c r="S36" s="16">
        <v>41948.00209490741</v>
      </c>
      <c r="T36" s="20">
        <v>41978.00209490741</v>
      </c>
    </row>
    <row r="37" spans="1:20" ht="72.5" x14ac:dyDescent="0.35">
      <c r="A37">
        <v>599</v>
      </c>
      <c r="B37" s="3" t="s">
        <v>600</v>
      </c>
      <c r="C37" s="3" t="s">
        <v>4709</v>
      </c>
      <c r="D37" s="6">
        <v>50000</v>
      </c>
      <c r="E37" s="8">
        <v>31</v>
      </c>
      <c r="F37" t="s">
        <v>8220</v>
      </c>
      <c r="G37" t="s">
        <v>8223</v>
      </c>
      <c r="H37" t="s">
        <v>8245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t="s">
        <v>8270</v>
      </c>
      <c r="O37" s="10">
        <v>0</v>
      </c>
      <c r="P37" s="10">
        <v>15.5</v>
      </c>
      <c r="Q37" s="12" t="s">
        <v>8317</v>
      </c>
      <c r="R37" t="s">
        <v>8318</v>
      </c>
      <c r="S37" s="16">
        <v>42047.812523148154</v>
      </c>
      <c r="T37" s="20">
        <v>42071.636111111111</v>
      </c>
    </row>
    <row r="38" spans="1:20" x14ac:dyDescent="0.35">
      <c r="B38" s="3"/>
      <c r="C38" s="3"/>
      <c r="D38" s="6"/>
      <c r="E38" s="8"/>
      <c r="O38" s="10"/>
      <c r="P38" s="10"/>
      <c r="Q38" s="12"/>
      <c r="S38" s="16"/>
      <c r="T38" s="20"/>
    </row>
    <row r="39" spans="1:20" x14ac:dyDescent="0.35">
      <c r="B39" s="3"/>
      <c r="C39" s="3"/>
      <c r="D39" s="6"/>
      <c r="E39" s="8"/>
      <c r="O39" s="10"/>
      <c r="P39" s="10"/>
      <c r="Q39" s="12"/>
      <c r="S39" s="16"/>
      <c r="T39" s="20"/>
    </row>
    <row r="40" spans="1:20" x14ac:dyDescent="0.35">
      <c r="B40" s="3"/>
      <c r="C40" s="3"/>
      <c r="D40" s="6"/>
      <c r="E40" s="8"/>
      <c r="O40" s="10"/>
      <c r="P40" s="10"/>
      <c r="Q40" s="12"/>
      <c r="S40" s="16"/>
      <c r="T40" s="20"/>
    </row>
    <row r="41" spans="1:20" x14ac:dyDescent="0.35">
      <c r="B41" s="3"/>
      <c r="C41" s="3"/>
      <c r="D41" s="6"/>
      <c r="E41" s="8"/>
      <c r="O41" s="10"/>
      <c r="P41" s="10"/>
      <c r="Q41" s="12"/>
      <c r="S41" s="16"/>
      <c r="T41" s="20"/>
    </row>
    <row r="42" spans="1:20" x14ac:dyDescent="0.35">
      <c r="B42" s="3"/>
      <c r="C42" s="3"/>
      <c r="D42" s="6"/>
      <c r="E42" s="8"/>
      <c r="O42" s="10"/>
      <c r="P42" s="10"/>
      <c r="Q42" s="12"/>
      <c r="S42" s="16"/>
      <c r="T42" s="20"/>
    </row>
    <row r="43" spans="1:20" x14ac:dyDescent="0.35">
      <c r="B43" s="3"/>
      <c r="C43" s="3"/>
      <c r="D43" s="6"/>
      <c r="E43" s="8"/>
      <c r="O43" s="10"/>
      <c r="P43" s="10"/>
      <c r="Q43" s="12"/>
      <c r="S43" s="16"/>
      <c r="T43" s="20"/>
    </row>
    <row r="44" spans="1:20" x14ac:dyDescent="0.35">
      <c r="B44" s="3"/>
      <c r="C44" s="3"/>
      <c r="D44" s="6"/>
      <c r="E44" s="8"/>
      <c r="O44" s="10"/>
      <c r="P44" s="10"/>
      <c r="Q44" s="12"/>
      <c r="S44" s="16"/>
      <c r="T44" s="20"/>
    </row>
    <row r="45" spans="1:20" x14ac:dyDescent="0.35">
      <c r="B45" s="3"/>
      <c r="C45" s="3"/>
      <c r="D45" s="6"/>
      <c r="E45" s="8"/>
      <c r="O45" s="10"/>
      <c r="P45" s="10"/>
      <c r="Q45" s="12"/>
      <c r="S45" s="16"/>
      <c r="T45" s="20"/>
    </row>
    <row r="46" spans="1:20" x14ac:dyDescent="0.35">
      <c r="B46" s="3"/>
      <c r="C46" s="3"/>
      <c r="D46" s="6"/>
      <c r="E46" s="8"/>
      <c r="O46" s="10"/>
      <c r="P46" s="10"/>
      <c r="Q46" s="12"/>
      <c r="S46" s="16"/>
      <c r="T46" s="20"/>
    </row>
    <row r="47" spans="1:20" x14ac:dyDescent="0.35">
      <c r="B47" s="3"/>
      <c r="C47" s="3"/>
      <c r="D47" s="6"/>
      <c r="E47" s="8"/>
      <c r="O47" s="10"/>
      <c r="P47" s="10"/>
      <c r="Q47" s="12"/>
      <c r="S47" s="16"/>
      <c r="T47" s="20"/>
    </row>
    <row r="48" spans="1:20" x14ac:dyDescent="0.35">
      <c r="B48" s="3"/>
      <c r="C48" s="3"/>
      <c r="D48" s="6"/>
      <c r="E48" s="8"/>
      <c r="O48" s="10"/>
      <c r="P48" s="10"/>
      <c r="Q48" s="12"/>
      <c r="S48" s="16"/>
      <c r="T48" s="20"/>
    </row>
    <row r="49" spans="2:20" x14ac:dyDescent="0.35">
      <c r="B49" s="3"/>
      <c r="C49" s="3"/>
      <c r="D49" s="6"/>
      <c r="E49" s="8"/>
      <c r="O49" s="10"/>
      <c r="P49" s="10"/>
      <c r="Q49" s="12"/>
      <c r="S49" s="16"/>
      <c r="T49" s="20"/>
    </row>
    <row r="50" spans="2:20" x14ac:dyDescent="0.35">
      <c r="B50" s="3"/>
      <c r="C50" s="3"/>
      <c r="D50" s="6"/>
      <c r="E50" s="8"/>
      <c r="O50" s="10"/>
      <c r="P50" s="10"/>
      <c r="Q50" s="12"/>
      <c r="S50" s="16"/>
      <c r="T50" s="20"/>
    </row>
    <row r="51" spans="2:20" x14ac:dyDescent="0.35">
      <c r="B51" s="3"/>
      <c r="C51" s="3"/>
      <c r="D51" s="6"/>
      <c r="E51" s="8"/>
      <c r="O51" s="10"/>
      <c r="P51" s="10"/>
      <c r="Q51" s="12"/>
      <c r="S51" s="16"/>
      <c r="T51" s="20"/>
    </row>
    <row r="52" spans="2:20" x14ac:dyDescent="0.35">
      <c r="B52" s="3"/>
      <c r="C52" s="3"/>
      <c r="D52" s="6"/>
      <c r="E52" s="8"/>
      <c r="O52" s="10"/>
      <c r="P52" s="10"/>
      <c r="Q52" s="12"/>
      <c r="S52" s="16"/>
      <c r="T52" s="20"/>
    </row>
    <row r="53" spans="2:20" x14ac:dyDescent="0.35">
      <c r="B53" s="3"/>
      <c r="C53" s="3"/>
      <c r="D53" s="6"/>
      <c r="E53" s="8"/>
      <c r="O53" s="10"/>
      <c r="P53" s="10"/>
      <c r="Q53" s="12"/>
      <c r="S53" s="16"/>
      <c r="T53" s="20"/>
    </row>
    <row r="54" spans="2:20" x14ac:dyDescent="0.35">
      <c r="B54" s="3"/>
      <c r="C54" s="3"/>
      <c r="D54" s="6"/>
      <c r="E54" s="8"/>
      <c r="O54" s="10"/>
      <c r="P54" s="10"/>
      <c r="Q54" s="12"/>
      <c r="S54" s="16"/>
      <c r="T54" s="20"/>
    </row>
    <row r="55" spans="2:20" x14ac:dyDescent="0.35">
      <c r="B55" s="3"/>
      <c r="C55" s="3"/>
      <c r="D55" s="6"/>
      <c r="E55" s="8"/>
      <c r="O55" s="10"/>
      <c r="P55" s="10"/>
      <c r="Q55" s="12"/>
      <c r="S55" s="16"/>
      <c r="T55" s="20"/>
    </row>
    <row r="56" spans="2:20" x14ac:dyDescent="0.35">
      <c r="B56" s="3"/>
      <c r="C56" s="3"/>
      <c r="D56" s="6"/>
      <c r="E56" s="8"/>
      <c r="O56" s="10"/>
      <c r="P56" s="10"/>
      <c r="Q56" s="12"/>
      <c r="S56" s="16"/>
      <c r="T56" s="20"/>
    </row>
    <row r="57" spans="2:20" x14ac:dyDescent="0.35">
      <c r="B57" s="3"/>
      <c r="C57" s="3"/>
      <c r="D57" s="6"/>
      <c r="E57" s="8"/>
      <c r="O57" s="10"/>
      <c r="P57" s="10"/>
      <c r="Q57" s="12"/>
      <c r="S57" s="16"/>
      <c r="T57" s="20"/>
    </row>
    <row r="58" spans="2:20" x14ac:dyDescent="0.35">
      <c r="B58" s="3"/>
      <c r="C58" s="3"/>
      <c r="D58" s="6"/>
      <c r="E58" s="8"/>
      <c r="O58" s="10"/>
      <c r="P58" s="10"/>
      <c r="Q58" s="12"/>
      <c r="S58" s="16"/>
      <c r="T58" s="20"/>
    </row>
    <row r="59" spans="2:20" x14ac:dyDescent="0.35">
      <c r="B59" s="3"/>
      <c r="C59" s="3"/>
      <c r="D59" s="6"/>
      <c r="E59" s="8"/>
      <c r="O59" s="10"/>
      <c r="P59" s="10"/>
      <c r="Q59" s="12"/>
      <c r="S59" s="16"/>
      <c r="T59" s="20"/>
    </row>
    <row r="60" spans="2:20" x14ac:dyDescent="0.35">
      <c r="B60" s="3"/>
      <c r="C60" s="3"/>
      <c r="D60" s="6"/>
      <c r="E60" s="8"/>
      <c r="O60" s="10"/>
      <c r="P60" s="10"/>
      <c r="Q60" s="12"/>
      <c r="S60" s="16"/>
      <c r="T60" s="20"/>
    </row>
    <row r="61" spans="2:20" x14ac:dyDescent="0.35">
      <c r="B61" s="3"/>
      <c r="C61" s="3"/>
      <c r="D61" s="6"/>
      <c r="E61" s="8"/>
      <c r="O61" s="10"/>
      <c r="P61" s="10"/>
      <c r="Q61" s="12"/>
      <c r="S61" s="16"/>
      <c r="T61" s="20"/>
    </row>
    <row r="62" spans="2:20" x14ac:dyDescent="0.35">
      <c r="B62" s="3"/>
      <c r="C62" s="3"/>
      <c r="D62" s="6"/>
      <c r="E62" s="8"/>
      <c r="O62" s="10"/>
      <c r="P62" s="10"/>
      <c r="Q62" s="12"/>
      <c r="S62" s="16"/>
      <c r="T62" s="20"/>
    </row>
    <row r="63" spans="2:20" x14ac:dyDescent="0.35">
      <c r="B63" s="3"/>
      <c r="C63" s="3"/>
      <c r="D63" s="6"/>
      <c r="E63" s="8"/>
      <c r="O63" s="10"/>
      <c r="P63" s="10"/>
      <c r="Q63" s="12"/>
      <c r="S63" s="16"/>
      <c r="T63" s="20"/>
    </row>
    <row r="64" spans="2:20" x14ac:dyDescent="0.35">
      <c r="B64" s="3"/>
      <c r="C64" s="3"/>
      <c r="D64" s="6"/>
      <c r="E64" s="8"/>
      <c r="O64" s="10"/>
      <c r="P64" s="10"/>
      <c r="Q64" s="12"/>
      <c r="S64" s="16"/>
      <c r="T64" s="20"/>
    </row>
    <row r="65" spans="2:20" x14ac:dyDescent="0.35">
      <c r="B65" s="3"/>
      <c r="C65" s="3"/>
      <c r="D65" s="6"/>
      <c r="E65" s="8"/>
      <c r="O65" s="10"/>
      <c r="P65" s="10"/>
      <c r="Q65" s="12"/>
      <c r="S65" s="16"/>
      <c r="T65" s="20"/>
    </row>
    <row r="66" spans="2:20" x14ac:dyDescent="0.35">
      <c r="B66" s="3"/>
      <c r="C66" s="3"/>
      <c r="D66" s="6"/>
      <c r="E66" s="8"/>
      <c r="O66" s="10"/>
      <c r="P66" s="10"/>
      <c r="Q66" s="12"/>
      <c r="S66" s="16"/>
      <c r="T66" s="20"/>
    </row>
    <row r="67" spans="2:20" x14ac:dyDescent="0.35">
      <c r="B67" s="3"/>
      <c r="C67" s="3"/>
      <c r="D67" s="6"/>
      <c r="E67" s="8"/>
      <c r="O67" s="10"/>
      <c r="P67" s="10"/>
      <c r="Q67" s="12"/>
      <c r="S67" s="16"/>
      <c r="T67" s="20"/>
    </row>
    <row r="68" spans="2:20" x14ac:dyDescent="0.35">
      <c r="B68" s="3"/>
      <c r="C68" s="3"/>
      <c r="D68" s="6"/>
      <c r="E68" s="8"/>
      <c r="O68" s="10"/>
      <c r="P68" s="10"/>
      <c r="Q68" s="12"/>
      <c r="S68" s="16"/>
      <c r="T68" s="20"/>
    </row>
    <row r="69" spans="2:20" x14ac:dyDescent="0.35">
      <c r="B69" s="3"/>
      <c r="C69" s="3"/>
      <c r="D69" s="6"/>
      <c r="E69" s="8"/>
      <c r="O69" s="10"/>
      <c r="P69" s="10"/>
      <c r="Q69" s="12"/>
      <c r="S69" s="16"/>
      <c r="T69" s="20"/>
    </row>
    <row r="70" spans="2:20" x14ac:dyDescent="0.35">
      <c r="B70" s="3"/>
      <c r="C70" s="3"/>
      <c r="D70" s="6"/>
      <c r="E70" s="8"/>
      <c r="O70" s="10"/>
      <c r="P70" s="10"/>
      <c r="Q70" s="12"/>
      <c r="S70" s="16"/>
      <c r="T70" s="20"/>
    </row>
    <row r="71" spans="2:20" x14ac:dyDescent="0.35">
      <c r="B71" s="3"/>
      <c r="C71" s="3"/>
      <c r="D71" s="6"/>
      <c r="E71" s="8"/>
      <c r="O71" s="10"/>
      <c r="P71" s="10"/>
      <c r="Q71" s="12"/>
      <c r="S71" s="16"/>
      <c r="T71" s="20"/>
    </row>
    <row r="72" spans="2:20" x14ac:dyDescent="0.35">
      <c r="B72" s="3"/>
      <c r="C72" s="3"/>
      <c r="D72" s="6"/>
      <c r="E72" s="8"/>
      <c r="O72" s="10"/>
      <c r="P72" s="10"/>
      <c r="Q72" s="12"/>
      <c r="S72" s="16"/>
      <c r="T72" s="20"/>
    </row>
    <row r="73" spans="2:20" x14ac:dyDescent="0.35">
      <c r="B73" s="3"/>
      <c r="C73" s="3"/>
      <c r="D73" s="6"/>
      <c r="E73" s="8"/>
      <c r="O73" s="10"/>
      <c r="P73" s="10"/>
      <c r="Q73" s="12"/>
      <c r="S73" s="16"/>
      <c r="T73" s="20"/>
    </row>
    <row r="74" spans="2:20" x14ac:dyDescent="0.35">
      <c r="B74" s="3"/>
      <c r="C74" s="3"/>
      <c r="D74" s="6"/>
      <c r="E74" s="8"/>
      <c r="O74" s="10"/>
      <c r="P74" s="10"/>
      <c r="Q74" s="12"/>
      <c r="S74" s="16"/>
      <c r="T74" s="20"/>
    </row>
    <row r="75" spans="2:20" x14ac:dyDescent="0.35">
      <c r="B75" s="3"/>
      <c r="C75" s="3"/>
      <c r="D75" s="6"/>
      <c r="E75" s="8"/>
      <c r="O75" s="10"/>
      <c r="P75" s="10"/>
      <c r="Q75" s="12"/>
      <c r="S75" s="16"/>
      <c r="T75" s="20"/>
    </row>
    <row r="76" spans="2:20" x14ac:dyDescent="0.35">
      <c r="B76" s="3"/>
      <c r="C76" s="3"/>
      <c r="D76" s="6"/>
      <c r="E76" s="8"/>
      <c r="O76" s="10"/>
      <c r="P76" s="10"/>
      <c r="Q76" s="12"/>
      <c r="S76" s="16"/>
      <c r="T76" s="20"/>
    </row>
    <row r="77" spans="2:20" x14ac:dyDescent="0.35">
      <c r="B77" s="3"/>
      <c r="C77" s="3"/>
      <c r="D77" s="6"/>
      <c r="E77" s="8"/>
      <c r="O77" s="10"/>
      <c r="P77" s="10"/>
      <c r="Q77" s="12"/>
      <c r="S77" s="16"/>
      <c r="T77" s="20"/>
    </row>
    <row r="78" spans="2:20" x14ac:dyDescent="0.35">
      <c r="B78" s="3"/>
      <c r="C78" s="3"/>
      <c r="D78" s="6"/>
      <c r="E78" s="8"/>
      <c r="O78" s="10"/>
      <c r="P78" s="10"/>
      <c r="Q78" s="12"/>
      <c r="S78" s="16"/>
      <c r="T78" s="20"/>
    </row>
    <row r="79" spans="2:20" x14ac:dyDescent="0.35">
      <c r="B79" s="3"/>
      <c r="C79" s="3"/>
      <c r="D79" s="6"/>
      <c r="E79" s="8"/>
      <c r="O79" s="10"/>
      <c r="P79" s="10"/>
      <c r="Q79" s="12"/>
      <c r="S79" s="16"/>
      <c r="T79" s="20"/>
    </row>
    <row r="80" spans="2:20" x14ac:dyDescent="0.35">
      <c r="B80" s="3"/>
      <c r="C80" s="3"/>
      <c r="D80" s="6"/>
      <c r="E80" s="8"/>
      <c r="O80" s="10"/>
      <c r="P80" s="10"/>
      <c r="Q80" s="12"/>
      <c r="S80" s="16"/>
      <c r="T80" s="20"/>
    </row>
    <row r="81" spans="2:20" x14ac:dyDescent="0.35">
      <c r="B81" s="3"/>
      <c r="C81" s="3"/>
      <c r="D81" s="6"/>
      <c r="E81" s="8"/>
      <c r="O81" s="10"/>
      <c r="P81" s="10"/>
      <c r="Q81" s="12"/>
      <c r="S81" s="16"/>
      <c r="T81" s="20"/>
    </row>
    <row r="82" spans="2:20" x14ac:dyDescent="0.35">
      <c r="B82" s="3"/>
      <c r="C82" s="3"/>
      <c r="D82" s="6"/>
      <c r="E82" s="8"/>
      <c r="O82" s="10"/>
      <c r="P82" s="10"/>
      <c r="Q82" s="12"/>
      <c r="S82" s="16"/>
      <c r="T82" s="20"/>
    </row>
    <row r="83" spans="2:20" x14ac:dyDescent="0.35">
      <c r="B83" s="3"/>
      <c r="C83" s="3"/>
      <c r="D83" s="6"/>
      <c r="E83" s="8"/>
      <c r="O83" s="10"/>
      <c r="P83" s="10"/>
      <c r="Q83" s="12"/>
      <c r="S83" s="16"/>
      <c r="T83" s="20"/>
    </row>
    <row r="84" spans="2:20" x14ac:dyDescent="0.35">
      <c r="B84" s="3"/>
      <c r="C84" s="3"/>
      <c r="D84" s="6"/>
      <c r="E84" s="8"/>
      <c r="O84" s="10"/>
      <c r="P84" s="10"/>
      <c r="Q84" s="12"/>
      <c r="S84" s="16"/>
      <c r="T84" s="20"/>
    </row>
    <row r="85" spans="2:20" x14ac:dyDescent="0.35">
      <c r="B85" s="3"/>
      <c r="C85" s="3"/>
      <c r="D85" s="6"/>
      <c r="E85" s="8"/>
      <c r="O85" s="10"/>
      <c r="P85" s="10"/>
      <c r="Q85" s="12"/>
      <c r="S85" s="16"/>
      <c r="T85" s="20"/>
    </row>
    <row r="86" spans="2:20" x14ac:dyDescent="0.35">
      <c r="B86" s="3"/>
      <c r="C86" s="3"/>
      <c r="D86" s="6"/>
      <c r="E86" s="8"/>
      <c r="O86" s="10"/>
      <c r="P86" s="10"/>
      <c r="Q86" s="12"/>
      <c r="S86" s="16"/>
      <c r="T86" s="20"/>
    </row>
    <row r="87" spans="2:20" x14ac:dyDescent="0.35">
      <c r="B87" s="3"/>
      <c r="C87" s="3"/>
      <c r="D87" s="6"/>
      <c r="E87" s="8"/>
      <c r="O87" s="10"/>
      <c r="P87" s="10"/>
      <c r="Q87" s="12"/>
      <c r="S87" s="16"/>
      <c r="T87" s="20"/>
    </row>
    <row r="88" spans="2:20" x14ac:dyDescent="0.35">
      <c r="B88" s="3"/>
      <c r="C88" s="3"/>
      <c r="D88" s="6"/>
      <c r="E88" s="8"/>
      <c r="O88" s="10"/>
      <c r="P88" s="10"/>
      <c r="Q88" s="12"/>
      <c r="S88" s="16"/>
      <c r="T88" s="20"/>
    </row>
    <row r="89" spans="2:20" x14ac:dyDescent="0.35">
      <c r="B89" s="3"/>
      <c r="C89" s="3"/>
      <c r="D89" s="6"/>
      <c r="E89" s="8"/>
      <c r="O89" s="10"/>
      <c r="P89" s="10"/>
      <c r="Q89" s="12"/>
      <c r="S89" s="16"/>
      <c r="T89" s="20"/>
    </row>
    <row r="90" spans="2:20" x14ac:dyDescent="0.35">
      <c r="B90" s="3"/>
      <c r="C90" s="3"/>
      <c r="D90" s="6"/>
      <c r="E90" s="8"/>
      <c r="O90" s="10"/>
      <c r="P90" s="10"/>
      <c r="Q90" s="12"/>
      <c r="S90" s="16"/>
      <c r="T90" s="20"/>
    </row>
    <row r="91" spans="2:20" x14ac:dyDescent="0.35">
      <c r="B91" s="3"/>
      <c r="C91" s="3"/>
      <c r="D91" s="6"/>
      <c r="E91" s="8"/>
      <c r="O91" s="10"/>
      <c r="P91" s="10"/>
      <c r="Q91" s="12"/>
      <c r="S91" s="16"/>
      <c r="T91" s="20"/>
    </row>
    <row r="92" spans="2:20" x14ac:dyDescent="0.35">
      <c r="B92" s="3"/>
      <c r="C92" s="3"/>
      <c r="D92" s="6"/>
      <c r="E92" s="8"/>
      <c r="O92" s="10"/>
      <c r="P92" s="10"/>
      <c r="Q92" s="12"/>
      <c r="S92" s="16"/>
      <c r="T92" s="20"/>
    </row>
    <row r="93" spans="2:20" x14ac:dyDescent="0.35">
      <c r="B93" s="3"/>
      <c r="C93" s="3"/>
      <c r="D93" s="6"/>
      <c r="E93" s="8"/>
      <c r="O93" s="10"/>
      <c r="P93" s="10"/>
      <c r="Q93" s="12"/>
      <c r="S93" s="16"/>
      <c r="T93" s="20"/>
    </row>
    <row r="94" spans="2:20" x14ac:dyDescent="0.35">
      <c r="B94" s="3"/>
      <c r="C94" s="3"/>
      <c r="D94" s="6"/>
      <c r="E94" s="8"/>
      <c r="O94" s="10"/>
      <c r="P94" s="10"/>
      <c r="Q94" s="12"/>
      <c r="S94" s="16"/>
      <c r="T94" s="20"/>
    </row>
    <row r="95" spans="2:20" x14ac:dyDescent="0.35">
      <c r="B95" s="3"/>
      <c r="C95" s="3"/>
      <c r="D95" s="6"/>
      <c r="E95" s="8"/>
      <c r="O95" s="10"/>
      <c r="P95" s="10"/>
      <c r="Q95" s="12"/>
      <c r="S95" s="16"/>
      <c r="T95" s="20"/>
    </row>
    <row r="96" spans="2:20" x14ac:dyDescent="0.35">
      <c r="B96" s="3"/>
      <c r="C96" s="3"/>
      <c r="D96" s="6"/>
      <c r="E96" s="8"/>
      <c r="O96" s="10"/>
      <c r="P96" s="10"/>
      <c r="Q96" s="12"/>
      <c r="S96" s="16"/>
      <c r="T96" s="20"/>
    </row>
    <row r="97" spans="2:20" x14ac:dyDescent="0.35">
      <c r="B97" s="3"/>
      <c r="C97" s="3"/>
      <c r="D97" s="6"/>
      <c r="E97" s="8"/>
      <c r="O97" s="10"/>
      <c r="P97" s="10"/>
      <c r="Q97" s="12"/>
      <c r="S97" s="16"/>
      <c r="T97" s="20"/>
    </row>
    <row r="98" spans="2:20" x14ac:dyDescent="0.35">
      <c r="B98" s="3"/>
      <c r="C98" s="3"/>
      <c r="D98" s="6"/>
      <c r="E98" s="8"/>
      <c r="O98" s="10"/>
      <c r="P98" s="10"/>
      <c r="Q98" s="12"/>
      <c r="S98" s="16"/>
      <c r="T98" s="20"/>
    </row>
    <row r="99" spans="2:20" x14ac:dyDescent="0.35">
      <c r="B99" s="3"/>
      <c r="C99" s="3"/>
      <c r="D99" s="6"/>
      <c r="E99" s="8"/>
      <c r="O99" s="10"/>
      <c r="P99" s="10"/>
      <c r="Q99" s="12"/>
      <c r="S99" s="16"/>
      <c r="T99" s="20"/>
    </row>
    <row r="100" spans="2:20" x14ac:dyDescent="0.35">
      <c r="B100" s="3"/>
      <c r="C100" s="3"/>
      <c r="D100" s="6"/>
      <c r="E100" s="8"/>
      <c r="O100" s="10"/>
      <c r="P100" s="10"/>
      <c r="Q100" s="12"/>
      <c r="S100" s="16"/>
      <c r="T100" s="20"/>
    </row>
    <row r="101" spans="2:20" x14ac:dyDescent="0.35">
      <c r="B101" s="3"/>
      <c r="C101" s="3"/>
      <c r="D101" s="6"/>
      <c r="E101" s="8"/>
      <c r="O101" s="10"/>
      <c r="P101" s="10"/>
      <c r="Q101" s="12"/>
      <c r="S101" s="16"/>
      <c r="T101" s="20"/>
    </row>
    <row r="102" spans="2:20" x14ac:dyDescent="0.35">
      <c r="B102" s="3"/>
      <c r="C102" s="3"/>
      <c r="D102" s="6"/>
      <c r="E102" s="8"/>
      <c r="O102" s="10"/>
      <c r="P102" s="10"/>
      <c r="Q102" s="12"/>
      <c r="S102" s="16"/>
      <c r="T102" s="20"/>
    </row>
    <row r="103" spans="2:20" x14ac:dyDescent="0.35">
      <c r="B103" s="3"/>
      <c r="C103" s="3"/>
      <c r="D103" s="6"/>
      <c r="E103" s="8"/>
      <c r="O103" s="10"/>
      <c r="P103" s="10"/>
      <c r="Q103" s="12"/>
      <c r="S103" s="16"/>
      <c r="T103" s="20"/>
    </row>
    <row r="104" spans="2:20" x14ac:dyDescent="0.35">
      <c r="B104" s="3"/>
      <c r="C104" s="3"/>
      <c r="D104" s="6"/>
      <c r="E104" s="8"/>
      <c r="O104" s="10"/>
      <c r="P104" s="10"/>
      <c r="Q104" s="12"/>
      <c r="S104" s="16"/>
      <c r="T104" s="20"/>
    </row>
    <row r="105" spans="2:20" x14ac:dyDescent="0.35">
      <c r="B105" s="3"/>
      <c r="C105" s="3"/>
      <c r="D105" s="6"/>
      <c r="E105" s="8"/>
      <c r="O105" s="10"/>
      <c r="P105" s="10"/>
      <c r="Q105" s="12"/>
      <c r="S105" s="16"/>
      <c r="T105" s="20"/>
    </row>
    <row r="106" spans="2:20" x14ac:dyDescent="0.35">
      <c r="B106" s="3"/>
      <c r="C106" s="3"/>
      <c r="D106" s="6"/>
      <c r="E106" s="8"/>
      <c r="O106" s="10"/>
      <c r="P106" s="10"/>
      <c r="Q106" s="12"/>
      <c r="S106" s="16"/>
      <c r="T106" s="20"/>
    </row>
    <row r="107" spans="2:20" x14ac:dyDescent="0.35">
      <c r="B107" s="3"/>
      <c r="C107" s="3"/>
      <c r="D107" s="6"/>
      <c r="E107" s="8"/>
      <c r="O107" s="10"/>
      <c r="P107" s="10"/>
      <c r="Q107" s="12"/>
      <c r="S107" s="16"/>
      <c r="T107" s="20"/>
    </row>
    <row r="108" spans="2:20" x14ac:dyDescent="0.35">
      <c r="B108" s="3"/>
      <c r="C108" s="3"/>
      <c r="D108" s="6"/>
      <c r="E108" s="8"/>
      <c r="O108" s="10"/>
      <c r="P108" s="10"/>
      <c r="Q108" s="12"/>
      <c r="S108" s="16"/>
      <c r="T108" s="20"/>
    </row>
    <row r="109" spans="2:20" x14ac:dyDescent="0.35">
      <c r="B109" s="3"/>
      <c r="C109" s="3"/>
      <c r="D109" s="6"/>
      <c r="E109" s="8"/>
      <c r="O109" s="10"/>
      <c r="P109" s="10"/>
      <c r="Q109" s="12"/>
      <c r="S109" s="16"/>
      <c r="T109" s="20"/>
    </row>
    <row r="110" spans="2:20" x14ac:dyDescent="0.35">
      <c r="B110" s="3"/>
      <c r="C110" s="3"/>
      <c r="D110" s="6"/>
      <c r="E110" s="8"/>
      <c r="O110" s="10"/>
      <c r="P110" s="10"/>
      <c r="Q110" s="12"/>
      <c r="S110" s="16"/>
      <c r="T110" s="20"/>
    </row>
    <row r="111" spans="2:20" x14ac:dyDescent="0.35">
      <c r="B111" s="3"/>
      <c r="C111" s="3"/>
      <c r="D111" s="6"/>
      <c r="E111" s="8"/>
      <c r="O111" s="10"/>
      <c r="P111" s="10"/>
      <c r="Q111" s="12"/>
      <c r="S111" s="16"/>
      <c r="T111" s="20"/>
    </row>
    <row r="112" spans="2:20" x14ac:dyDescent="0.35">
      <c r="B112" s="3"/>
      <c r="C112" s="3"/>
      <c r="D112" s="6"/>
      <c r="E112" s="8"/>
      <c r="O112" s="10"/>
      <c r="P112" s="10"/>
      <c r="Q112" s="12"/>
      <c r="S112" s="16"/>
      <c r="T112" s="20"/>
    </row>
    <row r="113" spans="2:20" x14ac:dyDescent="0.35">
      <c r="B113" s="3"/>
      <c r="C113" s="3"/>
      <c r="D113" s="6"/>
      <c r="E113" s="8"/>
      <c r="O113" s="10"/>
      <c r="P113" s="10"/>
      <c r="Q113" s="12"/>
      <c r="S113" s="16"/>
      <c r="T113" s="20"/>
    </row>
    <row r="114" spans="2:20" x14ac:dyDescent="0.35">
      <c r="B114" s="3"/>
      <c r="C114" s="3"/>
      <c r="D114" s="6"/>
      <c r="E114" s="8"/>
      <c r="O114" s="10"/>
      <c r="P114" s="10"/>
      <c r="Q114" s="12"/>
      <c r="S114" s="16"/>
      <c r="T114" s="20"/>
    </row>
    <row r="115" spans="2:20" x14ac:dyDescent="0.35">
      <c r="B115" s="3"/>
      <c r="C115" s="3"/>
      <c r="D115" s="6"/>
      <c r="E115" s="8"/>
      <c r="O115" s="10"/>
      <c r="P115" s="10"/>
      <c r="Q115" s="12"/>
      <c r="S115" s="16"/>
      <c r="T115" s="20"/>
    </row>
    <row r="116" spans="2:20" x14ac:dyDescent="0.35">
      <c r="B116" s="3"/>
      <c r="C116" s="3"/>
      <c r="D116" s="6"/>
      <c r="E116" s="8"/>
      <c r="O116" s="10"/>
      <c r="P116" s="10"/>
      <c r="Q116" s="12"/>
      <c r="S116" s="16"/>
      <c r="T116" s="20"/>
    </row>
    <row r="117" spans="2:20" x14ac:dyDescent="0.35">
      <c r="B117" s="3"/>
      <c r="C117" s="3"/>
      <c r="D117" s="6"/>
      <c r="E117" s="8"/>
      <c r="O117" s="10"/>
      <c r="P117" s="10"/>
      <c r="Q117" s="12"/>
      <c r="S117" s="16"/>
      <c r="T117" s="20"/>
    </row>
    <row r="118" spans="2:20" x14ac:dyDescent="0.35">
      <c r="B118" s="3"/>
      <c r="C118" s="3"/>
      <c r="D118" s="6"/>
      <c r="E118" s="8"/>
      <c r="O118" s="10"/>
      <c r="P118" s="10"/>
      <c r="Q118" s="12"/>
      <c r="S118" s="16"/>
      <c r="T118" s="20"/>
    </row>
    <row r="119" spans="2:20" x14ac:dyDescent="0.35">
      <c r="B119" s="3"/>
      <c r="C119" s="3"/>
      <c r="D119" s="6"/>
      <c r="E119" s="8"/>
      <c r="O119" s="10"/>
      <c r="P119" s="10"/>
      <c r="Q119" s="12"/>
      <c r="S119" s="16"/>
      <c r="T119" s="20"/>
    </row>
    <row r="120" spans="2:20" x14ac:dyDescent="0.35">
      <c r="B120" s="3"/>
      <c r="C120" s="3"/>
      <c r="D120" s="6"/>
      <c r="E120" s="8"/>
      <c r="O120" s="10"/>
      <c r="P120" s="10"/>
      <c r="Q120" s="12"/>
      <c r="S120" s="16"/>
      <c r="T120" s="20"/>
    </row>
    <row r="121" spans="2:20" x14ac:dyDescent="0.35">
      <c r="B121" s="3"/>
      <c r="C121" s="3"/>
      <c r="D121" s="6"/>
      <c r="E121" s="8"/>
      <c r="O121" s="10"/>
      <c r="P121" s="10"/>
      <c r="Q121" s="12"/>
      <c r="S121" s="16"/>
      <c r="T121" s="20"/>
    </row>
    <row r="122" spans="2:20" x14ac:dyDescent="0.35">
      <c r="B122" s="3"/>
      <c r="C122" s="3"/>
      <c r="D122" s="6"/>
      <c r="E122" s="8"/>
      <c r="O122" s="10"/>
      <c r="P122" s="10"/>
      <c r="Q122" s="12"/>
      <c r="S122" s="16"/>
      <c r="T122" s="20"/>
    </row>
    <row r="123" spans="2:20" x14ac:dyDescent="0.35">
      <c r="B123" s="3"/>
      <c r="C123" s="3"/>
      <c r="D123" s="6"/>
      <c r="E123" s="8"/>
      <c r="O123" s="10"/>
      <c r="P123" s="10"/>
      <c r="Q123" s="12"/>
      <c r="S123" s="16"/>
      <c r="T123" s="20"/>
    </row>
    <row r="124" spans="2:20" x14ac:dyDescent="0.35">
      <c r="B124" s="3"/>
      <c r="C124" s="3"/>
      <c r="D124" s="6"/>
      <c r="E124" s="8"/>
      <c r="O124" s="10"/>
      <c r="P124" s="10"/>
      <c r="Q124" s="12"/>
      <c r="S124" s="16"/>
      <c r="T124" s="20"/>
    </row>
    <row r="125" spans="2:20" x14ac:dyDescent="0.35">
      <c r="B125" s="3"/>
      <c r="C125" s="3"/>
      <c r="D125" s="6"/>
      <c r="E125" s="8"/>
      <c r="O125" s="10"/>
      <c r="P125" s="10"/>
      <c r="Q125" s="12"/>
      <c r="S125" s="16"/>
      <c r="T125" s="20"/>
    </row>
    <row r="126" spans="2:20" x14ac:dyDescent="0.35">
      <c r="B126" s="3"/>
      <c r="C126" s="3"/>
      <c r="D126" s="6"/>
      <c r="E126" s="8"/>
      <c r="O126" s="10"/>
      <c r="P126" s="10"/>
      <c r="Q126" s="12"/>
      <c r="S126" s="16"/>
      <c r="T126" s="20"/>
    </row>
    <row r="127" spans="2:20" x14ac:dyDescent="0.35">
      <c r="B127" s="3"/>
      <c r="C127" s="3"/>
      <c r="D127" s="6"/>
      <c r="E127" s="8"/>
      <c r="O127" s="10"/>
      <c r="P127" s="10"/>
      <c r="Q127" s="12"/>
      <c r="S127" s="16"/>
      <c r="T127" s="20"/>
    </row>
    <row r="128" spans="2:20" x14ac:dyDescent="0.35">
      <c r="B128" s="3"/>
      <c r="C128" s="3"/>
      <c r="D128" s="6"/>
      <c r="E128" s="8"/>
      <c r="O128" s="10"/>
      <c r="P128" s="10"/>
      <c r="Q128" s="12"/>
      <c r="S128" s="16"/>
      <c r="T128" s="20"/>
    </row>
    <row r="129" spans="2:20" x14ac:dyDescent="0.35">
      <c r="B129" s="3"/>
      <c r="C129" s="3"/>
      <c r="D129" s="6"/>
      <c r="E129" s="8"/>
      <c r="O129" s="10"/>
      <c r="P129" s="10"/>
      <c r="Q129" s="12"/>
      <c r="S129" s="16"/>
      <c r="T129" s="20"/>
    </row>
    <row r="130" spans="2:20" x14ac:dyDescent="0.35">
      <c r="B130" s="3"/>
      <c r="C130" s="3"/>
      <c r="D130" s="6"/>
      <c r="E130" s="8"/>
      <c r="O130" s="10"/>
      <c r="P130" s="10"/>
      <c r="Q130" s="12"/>
      <c r="S130" s="16"/>
      <c r="T130" s="20"/>
    </row>
    <row r="131" spans="2:20" x14ac:dyDescent="0.35">
      <c r="B131" s="3"/>
      <c r="C131" s="3"/>
      <c r="D131" s="6"/>
      <c r="E131" s="8"/>
      <c r="O131" s="10"/>
      <c r="P131" s="10"/>
      <c r="Q131" s="12"/>
      <c r="S131" s="16"/>
      <c r="T131" s="20"/>
    </row>
    <row r="132" spans="2:20" x14ac:dyDescent="0.35">
      <c r="B132" s="3"/>
      <c r="C132" s="3"/>
      <c r="D132" s="6"/>
      <c r="E132" s="8"/>
      <c r="O132" s="10"/>
      <c r="P132" s="10"/>
      <c r="Q132" s="12"/>
      <c r="S132" s="16"/>
      <c r="T132" s="20"/>
    </row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  <row r="162" customFormat="1" x14ac:dyDescent="0.35"/>
    <row r="163" customFormat="1" x14ac:dyDescent="0.35"/>
    <row r="164" customFormat="1" x14ac:dyDescent="0.35"/>
    <row r="165" customFormat="1" x14ac:dyDescent="0.35"/>
    <row r="166" customFormat="1" x14ac:dyDescent="0.35"/>
    <row r="167" customFormat="1" x14ac:dyDescent="0.35"/>
    <row r="168" customFormat="1" x14ac:dyDescent="0.35"/>
    <row r="169" customFormat="1" x14ac:dyDescent="0.35"/>
    <row r="170" customFormat="1" x14ac:dyDescent="0.35"/>
    <row r="171" customFormat="1" x14ac:dyDescent="0.35"/>
    <row r="172" customFormat="1" x14ac:dyDescent="0.35"/>
    <row r="173" customFormat="1" x14ac:dyDescent="0.35"/>
    <row r="174" customFormat="1" x14ac:dyDescent="0.35"/>
    <row r="175" customFormat="1" x14ac:dyDescent="0.35"/>
    <row r="176" customFormat="1" x14ac:dyDescent="0.35"/>
    <row r="177" customFormat="1" x14ac:dyDescent="0.35"/>
    <row r="178" customFormat="1" x14ac:dyDescent="0.35"/>
    <row r="179" customFormat="1" x14ac:dyDescent="0.35"/>
    <row r="180" customFormat="1" x14ac:dyDescent="0.35"/>
    <row r="181" customFormat="1" x14ac:dyDescent="0.35"/>
    <row r="182" customFormat="1" x14ac:dyDescent="0.35"/>
    <row r="183" customFormat="1" x14ac:dyDescent="0.35"/>
    <row r="184" customFormat="1" x14ac:dyDescent="0.35"/>
    <row r="185" customFormat="1" x14ac:dyDescent="0.35"/>
    <row r="186" customFormat="1" x14ac:dyDescent="0.35"/>
    <row r="187" customFormat="1" x14ac:dyDescent="0.35"/>
    <row r="188" customFormat="1" x14ac:dyDescent="0.35"/>
    <row r="189" customFormat="1" x14ac:dyDescent="0.35"/>
    <row r="190" customFormat="1" x14ac:dyDescent="0.35"/>
    <row r="191" customFormat="1" x14ac:dyDescent="0.35"/>
    <row r="192" customFormat="1" x14ac:dyDescent="0.35"/>
    <row r="193" customFormat="1" x14ac:dyDescent="0.35"/>
    <row r="194" customFormat="1" x14ac:dyDescent="0.35"/>
    <row r="195" customFormat="1" x14ac:dyDescent="0.35"/>
    <row r="196" customFormat="1" x14ac:dyDescent="0.35"/>
    <row r="197" customFormat="1" x14ac:dyDescent="0.35"/>
    <row r="198" customFormat="1" x14ac:dyDescent="0.35"/>
    <row r="199" customFormat="1" x14ac:dyDescent="0.35"/>
    <row r="200" customFormat="1" x14ac:dyDescent="0.35"/>
    <row r="201" customFormat="1" x14ac:dyDescent="0.35"/>
  </sheetData>
  <conditionalFormatting sqref="F1:F132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132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22C63-A19A-4623-A897-1917B148BEEE}">
  <dimension ref="A1:T18"/>
  <sheetViews>
    <sheetView workbookViewId="0">
      <selection activeCell="G2" sqref="G2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9" t="s">
        <v>8366</v>
      </c>
    </row>
    <row r="2" spans="1:20" ht="246.5" x14ac:dyDescent="0.35">
      <c r="A2">
        <v>641</v>
      </c>
      <c r="B2" s="3" t="s">
        <v>642</v>
      </c>
      <c r="C2" s="3" t="s">
        <v>4751</v>
      </c>
      <c r="D2" s="6">
        <v>40000</v>
      </c>
      <c r="E2" s="8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10">
        <v>119</v>
      </c>
      <c r="P2" s="10">
        <v>151.32</v>
      </c>
      <c r="Q2" s="12" t="s">
        <v>8317</v>
      </c>
      <c r="R2" t="s">
        <v>8319</v>
      </c>
      <c r="S2" s="16">
        <v>42199.57</v>
      </c>
      <c r="T2" s="20">
        <v>42229.57</v>
      </c>
    </row>
    <row r="3" spans="1:20" ht="203" x14ac:dyDescent="0.35">
      <c r="A3">
        <v>643</v>
      </c>
      <c r="B3" s="3" t="s">
        <v>644</v>
      </c>
      <c r="C3" s="3" t="s">
        <v>4753</v>
      </c>
      <c r="D3" s="6">
        <v>25000</v>
      </c>
      <c r="E3" s="8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10">
        <v>106</v>
      </c>
      <c r="P3" s="10">
        <v>174.03</v>
      </c>
      <c r="Q3" s="12" t="s">
        <v>8317</v>
      </c>
      <c r="R3" t="s">
        <v>8319</v>
      </c>
      <c r="S3" s="16">
        <v>42100.642071759255</v>
      </c>
      <c r="T3" s="20">
        <v>42155.642071759255</v>
      </c>
    </row>
    <row r="4" spans="1:20" ht="246.5" x14ac:dyDescent="0.35">
      <c r="A4">
        <v>644</v>
      </c>
      <c r="B4" s="3" t="s">
        <v>645</v>
      </c>
      <c r="C4" s="3" t="s">
        <v>4754</v>
      </c>
      <c r="D4" s="6">
        <v>25000</v>
      </c>
      <c r="E4" s="8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10">
        <v>300</v>
      </c>
      <c r="P4" s="10">
        <v>73.489999999999995</v>
      </c>
      <c r="Q4" s="12" t="s">
        <v>8317</v>
      </c>
      <c r="R4" t="s">
        <v>8319</v>
      </c>
      <c r="S4" s="16">
        <v>41898.665960648148</v>
      </c>
      <c r="T4" s="20">
        <v>41941.041666666664</v>
      </c>
    </row>
    <row r="5" spans="1:20" ht="145" x14ac:dyDescent="0.35">
      <c r="A5">
        <v>645</v>
      </c>
      <c r="B5" s="3" t="s">
        <v>646</v>
      </c>
      <c r="C5" s="3" t="s">
        <v>4755</v>
      </c>
      <c r="D5" s="6">
        <v>2000</v>
      </c>
      <c r="E5" s="8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10">
        <v>279</v>
      </c>
      <c r="P5" s="10">
        <v>23.52</v>
      </c>
      <c r="Q5" s="12" t="s">
        <v>8317</v>
      </c>
      <c r="R5" t="s">
        <v>8319</v>
      </c>
      <c r="S5" s="16">
        <v>42564.026319444441</v>
      </c>
      <c r="T5" s="20">
        <v>42594.026319444441</v>
      </c>
    </row>
    <row r="6" spans="1:20" ht="261" x14ac:dyDescent="0.35">
      <c r="A6">
        <v>646</v>
      </c>
      <c r="B6" s="3" t="s">
        <v>647</v>
      </c>
      <c r="C6" s="3" t="s">
        <v>4756</v>
      </c>
      <c r="D6" s="6">
        <v>800</v>
      </c>
      <c r="E6" s="8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10">
        <v>132</v>
      </c>
      <c r="P6" s="10">
        <v>39.07</v>
      </c>
      <c r="Q6" s="12" t="s">
        <v>8317</v>
      </c>
      <c r="R6" t="s">
        <v>8319</v>
      </c>
      <c r="S6" s="16">
        <v>41832.852627314816</v>
      </c>
      <c r="T6" s="20">
        <v>41862.852627314816</v>
      </c>
    </row>
    <row r="7" spans="1:20" ht="116" x14ac:dyDescent="0.35">
      <c r="A7">
        <v>648</v>
      </c>
      <c r="B7" s="3" t="s">
        <v>649</v>
      </c>
      <c r="C7" s="3" t="s">
        <v>4758</v>
      </c>
      <c r="D7" s="6">
        <v>35000</v>
      </c>
      <c r="E7" s="8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10">
        <v>127</v>
      </c>
      <c r="P7" s="10">
        <v>1644</v>
      </c>
      <c r="Q7" s="12" t="s">
        <v>8317</v>
      </c>
      <c r="R7" t="s">
        <v>8319</v>
      </c>
      <c r="S7" s="16">
        <v>41891.693379629629</v>
      </c>
      <c r="T7" s="20">
        <v>41926.693379629629</v>
      </c>
    </row>
    <row r="8" spans="1:20" ht="275.5" x14ac:dyDescent="0.35">
      <c r="A8">
        <v>649</v>
      </c>
      <c r="B8" s="3" t="s">
        <v>650</v>
      </c>
      <c r="C8" s="3" t="s">
        <v>4759</v>
      </c>
      <c r="D8" s="6">
        <v>2500</v>
      </c>
      <c r="E8" s="8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10">
        <v>140</v>
      </c>
      <c r="P8" s="10">
        <v>42.67</v>
      </c>
      <c r="Q8" s="12" t="s">
        <v>8317</v>
      </c>
      <c r="R8" t="s">
        <v>8319</v>
      </c>
      <c r="S8" s="16">
        <v>41877.912187499998</v>
      </c>
      <c r="T8" s="20">
        <v>41898.912187499998</v>
      </c>
    </row>
    <row r="9" spans="1:20" ht="246.5" x14ac:dyDescent="0.35">
      <c r="A9">
        <v>650</v>
      </c>
      <c r="B9" s="3" t="s">
        <v>651</v>
      </c>
      <c r="C9" s="3" t="s">
        <v>4760</v>
      </c>
      <c r="D9" s="6">
        <v>1500</v>
      </c>
      <c r="E9" s="8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10">
        <v>112</v>
      </c>
      <c r="P9" s="10">
        <v>35.130000000000003</v>
      </c>
      <c r="Q9" s="12" t="s">
        <v>8317</v>
      </c>
      <c r="R9" t="s">
        <v>8319</v>
      </c>
      <c r="S9" s="16">
        <v>41932.036851851852</v>
      </c>
      <c r="T9" s="20">
        <v>41992.078518518523</v>
      </c>
    </row>
    <row r="10" spans="1:20" ht="232" x14ac:dyDescent="0.35">
      <c r="A10">
        <v>651</v>
      </c>
      <c r="B10" s="3" t="s">
        <v>652</v>
      </c>
      <c r="C10" s="3" t="s">
        <v>4761</v>
      </c>
      <c r="D10" s="6">
        <v>25000</v>
      </c>
      <c r="E10" s="8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10">
        <v>101</v>
      </c>
      <c r="P10" s="10">
        <v>239.35</v>
      </c>
      <c r="Q10" s="12" t="s">
        <v>8317</v>
      </c>
      <c r="R10" t="s">
        <v>8319</v>
      </c>
      <c r="S10" s="16">
        <v>41956.017488425925</v>
      </c>
      <c r="T10" s="20">
        <v>41986.017488425925</v>
      </c>
    </row>
    <row r="11" spans="1:20" ht="290" x14ac:dyDescent="0.35">
      <c r="A11">
        <v>652</v>
      </c>
      <c r="B11" s="3" t="s">
        <v>653</v>
      </c>
      <c r="C11" s="3" t="s">
        <v>4762</v>
      </c>
      <c r="D11" s="6">
        <v>3000</v>
      </c>
      <c r="E11" s="8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10">
        <v>100</v>
      </c>
      <c r="P11" s="10">
        <v>107.64</v>
      </c>
      <c r="Q11" s="12" t="s">
        <v>8317</v>
      </c>
      <c r="R11" t="s">
        <v>8319</v>
      </c>
      <c r="S11" s="16">
        <v>42675.690393518518</v>
      </c>
      <c r="T11" s="20">
        <v>42705.732060185182</v>
      </c>
    </row>
    <row r="12" spans="1:20" ht="261" x14ac:dyDescent="0.35">
      <c r="A12">
        <v>653</v>
      </c>
      <c r="B12" s="3" t="s">
        <v>654</v>
      </c>
      <c r="C12" s="3" t="s">
        <v>4763</v>
      </c>
      <c r="D12" s="6">
        <v>75000</v>
      </c>
      <c r="E12" s="8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10">
        <v>141</v>
      </c>
      <c r="P12" s="10">
        <v>95.83</v>
      </c>
      <c r="Q12" s="12" t="s">
        <v>8317</v>
      </c>
      <c r="R12" t="s">
        <v>8319</v>
      </c>
      <c r="S12" s="16">
        <v>42199.618518518517</v>
      </c>
      <c r="T12" s="20">
        <v>42236.618518518517</v>
      </c>
    </row>
    <row r="13" spans="1:20" ht="261" x14ac:dyDescent="0.35">
      <c r="A13">
        <v>654</v>
      </c>
      <c r="B13" s="3" t="s">
        <v>655</v>
      </c>
      <c r="C13" s="3" t="s">
        <v>4764</v>
      </c>
      <c r="D13" s="6">
        <v>12000</v>
      </c>
      <c r="E13" s="8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10">
        <v>267</v>
      </c>
      <c r="P13" s="10">
        <v>31.66</v>
      </c>
      <c r="Q13" s="12" t="s">
        <v>8317</v>
      </c>
      <c r="R13" t="s">
        <v>8319</v>
      </c>
      <c r="S13" s="16">
        <v>42163.957326388889</v>
      </c>
      <c r="T13" s="20">
        <v>42193.957326388889</v>
      </c>
    </row>
    <row r="14" spans="1:20" ht="217.5" x14ac:dyDescent="0.35">
      <c r="A14">
        <v>655</v>
      </c>
      <c r="B14" s="3" t="s">
        <v>656</v>
      </c>
      <c r="C14" s="3" t="s">
        <v>4765</v>
      </c>
      <c r="D14" s="6">
        <v>8000</v>
      </c>
      <c r="E14" s="8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10">
        <v>147</v>
      </c>
      <c r="P14" s="10">
        <v>42.89</v>
      </c>
      <c r="Q14" s="12" t="s">
        <v>8317</v>
      </c>
      <c r="R14" t="s">
        <v>8319</v>
      </c>
      <c r="S14" s="16">
        <v>42045.957314814819</v>
      </c>
      <c r="T14" s="20">
        <v>42075.915648148148</v>
      </c>
    </row>
    <row r="15" spans="1:20" ht="261" x14ac:dyDescent="0.35">
      <c r="A15">
        <v>656</v>
      </c>
      <c r="B15" s="3" t="s">
        <v>657</v>
      </c>
      <c r="C15" s="3" t="s">
        <v>4766</v>
      </c>
      <c r="D15" s="6">
        <v>5000</v>
      </c>
      <c r="E15" s="8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10">
        <v>214</v>
      </c>
      <c r="P15" s="10">
        <v>122.74</v>
      </c>
      <c r="Q15" s="12" t="s">
        <v>8317</v>
      </c>
      <c r="R15" t="s">
        <v>8319</v>
      </c>
      <c r="S15" s="16">
        <v>42417.804618055554</v>
      </c>
      <c r="T15" s="20">
        <v>42477.762951388882</v>
      </c>
    </row>
    <row r="16" spans="1:20" ht="304.5" x14ac:dyDescent="0.35">
      <c r="A16">
        <v>657</v>
      </c>
      <c r="B16" s="3" t="s">
        <v>658</v>
      </c>
      <c r="C16" s="3" t="s">
        <v>4767</v>
      </c>
      <c r="D16" s="6">
        <v>15000</v>
      </c>
      <c r="E16" s="8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10">
        <v>126</v>
      </c>
      <c r="P16" s="10">
        <v>190.45</v>
      </c>
      <c r="Q16" s="12" t="s">
        <v>8317</v>
      </c>
      <c r="R16" t="s">
        <v>8319</v>
      </c>
      <c r="S16" s="16">
        <v>42331.84574074074</v>
      </c>
      <c r="T16" s="20">
        <v>42361.84574074074</v>
      </c>
    </row>
    <row r="17" spans="1:20" ht="275.5" x14ac:dyDescent="0.35">
      <c r="A17">
        <v>658</v>
      </c>
      <c r="B17" s="3" t="s">
        <v>659</v>
      </c>
      <c r="C17" s="3" t="s">
        <v>4768</v>
      </c>
      <c r="D17" s="6">
        <v>28888</v>
      </c>
      <c r="E17" s="8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10">
        <v>104</v>
      </c>
      <c r="P17" s="10">
        <v>109.34</v>
      </c>
      <c r="Q17" s="12" t="s">
        <v>8317</v>
      </c>
      <c r="R17" t="s">
        <v>8319</v>
      </c>
      <c r="S17" s="16">
        <v>42179.160752314812</v>
      </c>
      <c r="T17" s="20">
        <v>42211.75</v>
      </c>
    </row>
    <row r="18" spans="1:20" ht="72.5" x14ac:dyDescent="0.35">
      <c r="A18">
        <v>659</v>
      </c>
      <c r="B18" s="3" t="s">
        <v>660</v>
      </c>
      <c r="C18" s="3" t="s">
        <v>4769</v>
      </c>
      <c r="D18" s="6">
        <v>3000</v>
      </c>
      <c r="E18" s="8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10">
        <v>101</v>
      </c>
      <c r="P18" s="10">
        <v>143.66999999999999</v>
      </c>
      <c r="Q18" s="12" t="s">
        <v>8317</v>
      </c>
      <c r="R18" t="s">
        <v>8319</v>
      </c>
      <c r="S18" s="16">
        <v>42209.593692129631</v>
      </c>
      <c r="T18" s="20">
        <v>42239.593692129631</v>
      </c>
    </row>
  </sheetData>
  <sortState xmlns:xlrd2="http://schemas.microsoft.com/office/spreadsheetml/2017/richdata2" ref="A2:T18">
    <sortCondition descending="1" ref="F1:F18"/>
  </sortState>
  <conditionalFormatting sqref="F1:F18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18 O1:P1 R1:T1">
    <cfRule type="colorScale" priority="6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302C-022B-4FB1-A430-58DC78384393}">
  <dimension ref="A1:T82"/>
  <sheetViews>
    <sheetView workbookViewId="0">
      <selection activeCell="A83" sqref="A83:XFD83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9" t="s">
        <v>8366</v>
      </c>
    </row>
    <row r="2" spans="1:20" ht="275.5" x14ac:dyDescent="0.35">
      <c r="A2">
        <v>660</v>
      </c>
      <c r="B2" s="3" t="s">
        <v>661</v>
      </c>
      <c r="C2" s="3" t="s">
        <v>4770</v>
      </c>
      <c r="D2" s="6">
        <v>50000</v>
      </c>
      <c r="E2" s="8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 s="10">
        <v>3</v>
      </c>
      <c r="P2" s="10">
        <v>84.94</v>
      </c>
      <c r="Q2" s="12" t="s">
        <v>8317</v>
      </c>
      <c r="R2" t="s">
        <v>8319</v>
      </c>
      <c r="S2" s="16">
        <v>41922.741655092592</v>
      </c>
      <c r="T2" s="20">
        <v>41952.783321759263</v>
      </c>
    </row>
    <row r="3" spans="1:20" ht="232" x14ac:dyDescent="0.35">
      <c r="A3">
        <v>661</v>
      </c>
      <c r="B3" s="3" t="s">
        <v>662</v>
      </c>
      <c r="C3" s="3" t="s">
        <v>4771</v>
      </c>
      <c r="D3" s="6">
        <v>10000</v>
      </c>
      <c r="E3" s="8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 s="10">
        <v>1</v>
      </c>
      <c r="P3" s="10">
        <v>10.56</v>
      </c>
      <c r="Q3" s="12" t="s">
        <v>8317</v>
      </c>
      <c r="R3" t="s">
        <v>8319</v>
      </c>
      <c r="S3" s="16">
        <v>42636.645358796297</v>
      </c>
      <c r="T3" s="20">
        <v>42666.645358796297</v>
      </c>
    </row>
    <row r="4" spans="1:20" ht="203" x14ac:dyDescent="0.35">
      <c r="A4">
        <v>662</v>
      </c>
      <c r="B4" s="3" t="s">
        <v>663</v>
      </c>
      <c r="C4" s="3" t="s">
        <v>4772</v>
      </c>
      <c r="D4" s="6">
        <v>39000</v>
      </c>
      <c r="E4" s="8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 s="10">
        <v>0</v>
      </c>
      <c r="P4" s="10">
        <v>39</v>
      </c>
      <c r="Q4" s="12" t="s">
        <v>8317</v>
      </c>
      <c r="R4" t="s">
        <v>8319</v>
      </c>
      <c r="S4" s="16">
        <v>41990.438043981485</v>
      </c>
      <c r="T4" s="20">
        <v>42020.438043981485</v>
      </c>
    </row>
    <row r="5" spans="1:20" ht="261" x14ac:dyDescent="0.35">
      <c r="A5">
        <v>664</v>
      </c>
      <c r="B5" s="3" t="s">
        <v>665</v>
      </c>
      <c r="C5" s="3" t="s">
        <v>4774</v>
      </c>
      <c r="D5" s="6">
        <v>12000</v>
      </c>
      <c r="E5" s="8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 s="10">
        <v>8</v>
      </c>
      <c r="P5" s="10">
        <v>31.17</v>
      </c>
      <c r="Q5" s="12" t="s">
        <v>8317</v>
      </c>
      <c r="R5" t="s">
        <v>8319</v>
      </c>
      <c r="S5" s="16">
        <v>42077.666377314818</v>
      </c>
      <c r="T5" s="20">
        <v>42107.666377314818</v>
      </c>
    </row>
    <row r="6" spans="1:20" ht="275.5" x14ac:dyDescent="0.35">
      <c r="A6">
        <v>665</v>
      </c>
      <c r="B6" s="3" t="s">
        <v>666</v>
      </c>
      <c r="C6" s="3" t="s">
        <v>4775</v>
      </c>
      <c r="D6" s="6">
        <v>10000</v>
      </c>
      <c r="E6" s="8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 s="10">
        <v>19</v>
      </c>
      <c r="P6" s="10">
        <v>155.33000000000001</v>
      </c>
      <c r="Q6" s="12" t="s">
        <v>8317</v>
      </c>
      <c r="R6" t="s">
        <v>8319</v>
      </c>
      <c r="S6" s="16">
        <v>42688.711354166662</v>
      </c>
      <c r="T6" s="20">
        <v>42748.711354166662</v>
      </c>
    </row>
    <row r="7" spans="1:20" ht="261" x14ac:dyDescent="0.35">
      <c r="A7">
        <v>666</v>
      </c>
      <c r="B7" s="3" t="s">
        <v>667</v>
      </c>
      <c r="C7" s="3" t="s">
        <v>4776</v>
      </c>
      <c r="D7" s="6">
        <v>200000</v>
      </c>
      <c r="E7" s="8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 s="10">
        <v>0</v>
      </c>
      <c r="P7" s="10">
        <v>2</v>
      </c>
      <c r="Q7" s="12" t="s">
        <v>8317</v>
      </c>
      <c r="R7" t="s">
        <v>8319</v>
      </c>
      <c r="S7" s="16">
        <v>41838.832152777781</v>
      </c>
      <c r="T7" s="20">
        <v>41868.832152777781</v>
      </c>
    </row>
    <row r="8" spans="1:20" ht="246.5" x14ac:dyDescent="0.35">
      <c r="A8">
        <v>668</v>
      </c>
      <c r="B8" s="3" t="s">
        <v>669</v>
      </c>
      <c r="C8" s="3" t="s">
        <v>4778</v>
      </c>
      <c r="D8" s="6">
        <v>15000</v>
      </c>
      <c r="E8" s="8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 s="10">
        <v>5</v>
      </c>
      <c r="P8" s="10">
        <v>27.36</v>
      </c>
      <c r="Q8" s="12" t="s">
        <v>8317</v>
      </c>
      <c r="R8" t="s">
        <v>8319</v>
      </c>
      <c r="S8" s="16">
        <v>42090.831273148149</v>
      </c>
      <c r="T8" s="20">
        <v>42135.831273148149</v>
      </c>
    </row>
    <row r="9" spans="1:20" ht="275.5" x14ac:dyDescent="0.35">
      <c r="A9">
        <v>671</v>
      </c>
      <c r="B9" s="3" t="s">
        <v>672</v>
      </c>
      <c r="C9" s="3" t="s">
        <v>4781</v>
      </c>
      <c r="D9" s="6">
        <v>30000</v>
      </c>
      <c r="E9" s="8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 s="10">
        <v>39</v>
      </c>
      <c r="P9" s="10">
        <v>788.53</v>
      </c>
      <c r="Q9" s="12" t="s">
        <v>8317</v>
      </c>
      <c r="R9" t="s">
        <v>8319</v>
      </c>
      <c r="S9" s="16">
        <v>41984.692731481482</v>
      </c>
      <c r="T9" s="20">
        <v>42018.166666666672</v>
      </c>
    </row>
    <row r="10" spans="1:20" ht="261" x14ac:dyDescent="0.35">
      <c r="A10">
        <v>672</v>
      </c>
      <c r="B10" s="3" t="s">
        <v>673</v>
      </c>
      <c r="C10" s="3" t="s">
        <v>4782</v>
      </c>
      <c r="D10" s="6">
        <v>50000</v>
      </c>
      <c r="E10" s="8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 s="10">
        <v>22</v>
      </c>
      <c r="P10" s="10">
        <v>50.3</v>
      </c>
      <c r="Q10" s="12" t="s">
        <v>8317</v>
      </c>
      <c r="R10" t="s">
        <v>8319</v>
      </c>
      <c r="S10" s="16">
        <v>41974.219490740739</v>
      </c>
      <c r="T10" s="20">
        <v>42005.207638888889</v>
      </c>
    </row>
    <row r="11" spans="1:20" ht="261" x14ac:dyDescent="0.35">
      <c r="A11">
        <v>673</v>
      </c>
      <c r="B11" s="3" t="s">
        <v>674</v>
      </c>
      <c r="C11" s="3" t="s">
        <v>4783</v>
      </c>
      <c r="D11" s="6">
        <v>100000</v>
      </c>
      <c r="E11" s="8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 s="10">
        <v>0</v>
      </c>
      <c r="P11" s="10">
        <v>68.33</v>
      </c>
      <c r="Q11" s="12" t="s">
        <v>8317</v>
      </c>
      <c r="R11" t="s">
        <v>8319</v>
      </c>
      <c r="S11" s="16">
        <v>41838.840474537035</v>
      </c>
      <c r="T11" s="20">
        <v>41883.840474537035</v>
      </c>
    </row>
    <row r="12" spans="1:20" ht="174" x14ac:dyDescent="0.35">
      <c r="A12">
        <v>674</v>
      </c>
      <c r="B12" s="3" t="s">
        <v>675</v>
      </c>
      <c r="C12" s="3" t="s">
        <v>4784</v>
      </c>
      <c r="D12" s="6">
        <v>50000</v>
      </c>
      <c r="E12" s="8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 s="10">
        <v>0</v>
      </c>
      <c r="P12" s="10">
        <v>7.5</v>
      </c>
      <c r="Q12" s="12" t="s">
        <v>8317</v>
      </c>
      <c r="R12" t="s">
        <v>8319</v>
      </c>
      <c r="S12" s="16">
        <v>41803.116053240738</v>
      </c>
      <c r="T12" s="20">
        <v>41863.116053240738</v>
      </c>
    </row>
    <row r="13" spans="1:20" ht="261" x14ac:dyDescent="0.35">
      <c r="A13">
        <v>675</v>
      </c>
      <c r="B13" s="3" t="s">
        <v>676</v>
      </c>
      <c r="C13" s="3" t="s">
        <v>4785</v>
      </c>
      <c r="D13" s="6">
        <v>6000</v>
      </c>
      <c r="E13" s="8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 s="10">
        <v>15</v>
      </c>
      <c r="P13" s="10">
        <v>34.270000000000003</v>
      </c>
      <c r="Q13" s="12" t="s">
        <v>8317</v>
      </c>
      <c r="R13" t="s">
        <v>8319</v>
      </c>
      <c r="S13" s="16">
        <v>41975.930601851855</v>
      </c>
      <c r="T13" s="20">
        <v>42005.290972222225</v>
      </c>
    </row>
    <row r="14" spans="1:20" ht="261" x14ac:dyDescent="0.35">
      <c r="A14">
        <v>678</v>
      </c>
      <c r="B14" s="3" t="s">
        <v>679</v>
      </c>
      <c r="C14" s="3" t="s">
        <v>4788</v>
      </c>
      <c r="D14" s="6">
        <v>29000</v>
      </c>
      <c r="E14" s="8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 s="10">
        <v>4</v>
      </c>
      <c r="P14" s="10">
        <v>65.180000000000007</v>
      </c>
      <c r="Q14" s="12" t="s">
        <v>8317</v>
      </c>
      <c r="R14" t="s">
        <v>8319</v>
      </c>
      <c r="S14" s="16">
        <v>42481.376597222217</v>
      </c>
      <c r="T14" s="20">
        <v>42511.376597222217</v>
      </c>
    </row>
    <row r="15" spans="1:20" ht="246.5" x14ac:dyDescent="0.35">
      <c r="A15">
        <v>679</v>
      </c>
      <c r="B15" s="3" t="s">
        <v>680</v>
      </c>
      <c r="C15" s="3" t="s">
        <v>4789</v>
      </c>
      <c r="D15" s="6">
        <v>57000</v>
      </c>
      <c r="E15" s="8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 s="10">
        <v>15</v>
      </c>
      <c r="P15" s="10">
        <v>93.9</v>
      </c>
      <c r="Q15" s="12" t="s">
        <v>8317</v>
      </c>
      <c r="R15" t="s">
        <v>8319</v>
      </c>
      <c r="S15" s="16">
        <v>42556.695706018523</v>
      </c>
      <c r="T15" s="20">
        <v>42616.695706018523</v>
      </c>
    </row>
    <row r="16" spans="1:20" ht="261" x14ac:dyDescent="0.35">
      <c r="A16">
        <v>680</v>
      </c>
      <c r="B16" s="3" t="s">
        <v>681</v>
      </c>
      <c r="C16" s="3" t="s">
        <v>4790</v>
      </c>
      <c r="D16" s="6">
        <v>75000</v>
      </c>
      <c r="E16" s="8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 s="10">
        <v>26</v>
      </c>
      <c r="P16" s="10">
        <v>150.65</v>
      </c>
      <c r="Q16" s="12" t="s">
        <v>8317</v>
      </c>
      <c r="R16" t="s">
        <v>8319</v>
      </c>
      <c r="S16" s="16">
        <v>41864.501516203702</v>
      </c>
      <c r="T16" s="20">
        <v>41899.501516203702</v>
      </c>
    </row>
    <row r="17" spans="1:20" ht="261" x14ac:dyDescent="0.35">
      <c r="A17">
        <v>681</v>
      </c>
      <c r="B17" s="3" t="s">
        <v>682</v>
      </c>
      <c r="C17" s="3" t="s">
        <v>4791</v>
      </c>
      <c r="D17" s="6">
        <v>2500</v>
      </c>
      <c r="E17" s="8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 s="10">
        <v>0</v>
      </c>
      <c r="P17" s="10">
        <v>1</v>
      </c>
      <c r="Q17" s="12" t="s">
        <v>8317</v>
      </c>
      <c r="R17" t="s">
        <v>8319</v>
      </c>
      <c r="S17" s="16">
        <v>42639.805601851855</v>
      </c>
      <c r="T17" s="20">
        <v>42669.805601851855</v>
      </c>
    </row>
    <row r="18" spans="1:20" ht="246.5" x14ac:dyDescent="0.35">
      <c r="A18">
        <v>682</v>
      </c>
      <c r="B18" s="3" t="s">
        <v>683</v>
      </c>
      <c r="C18" s="3" t="s">
        <v>4792</v>
      </c>
      <c r="D18" s="6">
        <v>50000</v>
      </c>
      <c r="E18" s="8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 s="10">
        <v>0</v>
      </c>
      <c r="P18" s="10">
        <v>13.25</v>
      </c>
      <c r="Q18" s="12" t="s">
        <v>8317</v>
      </c>
      <c r="R18" t="s">
        <v>8319</v>
      </c>
      <c r="S18" s="16">
        <v>42778.765300925923</v>
      </c>
      <c r="T18" s="20">
        <v>42808.723634259266</v>
      </c>
    </row>
    <row r="19" spans="1:20" ht="246.5" x14ac:dyDescent="0.35">
      <c r="A19">
        <v>683</v>
      </c>
      <c r="B19" s="3" t="s">
        <v>684</v>
      </c>
      <c r="C19" s="3" t="s">
        <v>4793</v>
      </c>
      <c r="D19" s="6">
        <v>35000</v>
      </c>
      <c r="E19" s="8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 s="10">
        <v>1</v>
      </c>
      <c r="P19" s="10">
        <v>99.33</v>
      </c>
      <c r="Q19" s="12" t="s">
        <v>8317</v>
      </c>
      <c r="R19" t="s">
        <v>8319</v>
      </c>
      <c r="S19" s="16">
        <v>42634.900046296301</v>
      </c>
      <c r="T19" s="20">
        <v>42674.900046296301</v>
      </c>
    </row>
    <row r="20" spans="1:20" ht="101.5" x14ac:dyDescent="0.35">
      <c r="A20">
        <v>684</v>
      </c>
      <c r="B20" s="3" t="s">
        <v>685</v>
      </c>
      <c r="C20" s="3" t="s">
        <v>4794</v>
      </c>
      <c r="D20" s="6">
        <v>320000</v>
      </c>
      <c r="E20" s="8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 s="10">
        <v>7</v>
      </c>
      <c r="P20" s="10">
        <v>177.39</v>
      </c>
      <c r="Q20" s="12" t="s">
        <v>8317</v>
      </c>
      <c r="R20" t="s">
        <v>8319</v>
      </c>
      <c r="S20" s="16">
        <v>41809.473275462966</v>
      </c>
      <c r="T20" s="20">
        <v>41845.125</v>
      </c>
    </row>
    <row r="21" spans="1:20" ht="261" x14ac:dyDescent="0.35">
      <c r="A21">
        <v>685</v>
      </c>
      <c r="B21" s="3" t="s">
        <v>686</v>
      </c>
      <c r="C21" s="3" t="s">
        <v>4795</v>
      </c>
      <c r="D21" s="6">
        <v>2000</v>
      </c>
      <c r="E21" s="8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 s="10">
        <v>28</v>
      </c>
      <c r="P21" s="10">
        <v>55.3</v>
      </c>
      <c r="Q21" s="12" t="s">
        <v>8317</v>
      </c>
      <c r="R21" t="s">
        <v>8319</v>
      </c>
      <c r="S21" s="16">
        <v>41971.866574074069</v>
      </c>
      <c r="T21" s="20">
        <v>42016.866574074069</v>
      </c>
    </row>
    <row r="22" spans="1:20" ht="275.5" x14ac:dyDescent="0.35">
      <c r="A22">
        <v>688</v>
      </c>
      <c r="B22" s="3" t="s">
        <v>689</v>
      </c>
      <c r="C22" s="3" t="s">
        <v>4798</v>
      </c>
      <c r="D22" s="6">
        <v>20000</v>
      </c>
      <c r="E22" s="8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 s="10">
        <v>73</v>
      </c>
      <c r="P22" s="10">
        <v>405.5</v>
      </c>
      <c r="Q22" s="12" t="s">
        <v>8317</v>
      </c>
      <c r="R22" t="s">
        <v>8319</v>
      </c>
      <c r="S22" s="16">
        <v>42262.104780092588</v>
      </c>
      <c r="T22" s="20">
        <v>42292.104780092588</v>
      </c>
    </row>
    <row r="23" spans="1:20" ht="275.5" x14ac:dyDescent="0.35">
      <c r="A23">
        <v>689</v>
      </c>
      <c r="B23" s="3" t="s">
        <v>690</v>
      </c>
      <c r="C23" s="3" t="s">
        <v>4799</v>
      </c>
      <c r="D23" s="6">
        <v>200000</v>
      </c>
      <c r="E23" s="8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 s="10">
        <v>58</v>
      </c>
      <c r="P23" s="10">
        <v>343.15</v>
      </c>
      <c r="Q23" s="12" t="s">
        <v>8317</v>
      </c>
      <c r="R23" t="s">
        <v>8319</v>
      </c>
      <c r="S23" s="16">
        <v>42675.66778935185</v>
      </c>
      <c r="T23" s="20">
        <v>42712.207638888889</v>
      </c>
    </row>
    <row r="24" spans="1:20" ht="174" x14ac:dyDescent="0.35">
      <c r="A24">
        <v>690</v>
      </c>
      <c r="B24" s="3" t="s">
        <v>691</v>
      </c>
      <c r="C24" s="3" t="s">
        <v>4800</v>
      </c>
      <c r="D24" s="6">
        <v>20000</v>
      </c>
      <c r="E24" s="8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 s="10">
        <v>12</v>
      </c>
      <c r="P24" s="10">
        <v>72.59</v>
      </c>
      <c r="Q24" s="12" t="s">
        <v>8317</v>
      </c>
      <c r="R24" t="s">
        <v>8319</v>
      </c>
      <c r="S24" s="16">
        <v>42579.634733796294</v>
      </c>
      <c r="T24" s="20">
        <v>42622.25</v>
      </c>
    </row>
    <row r="25" spans="1:20" ht="261" x14ac:dyDescent="0.35">
      <c r="A25">
        <v>691</v>
      </c>
      <c r="B25" s="3" t="s">
        <v>692</v>
      </c>
      <c r="C25" s="3" t="s">
        <v>4801</v>
      </c>
      <c r="D25" s="6">
        <v>50000</v>
      </c>
      <c r="E25" s="8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 s="10">
        <v>1</v>
      </c>
      <c r="P25" s="10">
        <v>26</v>
      </c>
      <c r="Q25" s="12" t="s">
        <v>8317</v>
      </c>
      <c r="R25" t="s">
        <v>8319</v>
      </c>
      <c r="S25" s="16">
        <v>42158.028310185182</v>
      </c>
      <c r="T25" s="20">
        <v>42186.028310185182</v>
      </c>
    </row>
    <row r="26" spans="1:20" ht="188.5" x14ac:dyDescent="0.35">
      <c r="A26">
        <v>693</v>
      </c>
      <c r="B26" s="3" t="s">
        <v>694</v>
      </c>
      <c r="C26" s="3" t="s">
        <v>4803</v>
      </c>
      <c r="D26" s="6">
        <v>100000</v>
      </c>
      <c r="E26" s="8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 s="10">
        <v>35</v>
      </c>
      <c r="P26" s="10">
        <v>119.39</v>
      </c>
      <c r="Q26" s="12" t="s">
        <v>8317</v>
      </c>
      <c r="R26" t="s">
        <v>8319</v>
      </c>
      <c r="S26" s="16">
        <v>42094.808182870373</v>
      </c>
      <c r="T26" s="20">
        <v>42124.808182870373</v>
      </c>
    </row>
    <row r="27" spans="1:20" ht="290" x14ac:dyDescent="0.35">
      <c r="A27">
        <v>694</v>
      </c>
      <c r="B27" s="3" t="s">
        <v>695</v>
      </c>
      <c r="C27" s="3" t="s">
        <v>4804</v>
      </c>
      <c r="D27" s="6">
        <v>150000</v>
      </c>
      <c r="E27" s="8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 s="10">
        <v>0</v>
      </c>
      <c r="P27" s="10">
        <v>84.29</v>
      </c>
      <c r="Q27" s="12" t="s">
        <v>8317</v>
      </c>
      <c r="R27" t="s">
        <v>8319</v>
      </c>
      <c r="S27" s="16">
        <v>42737.663877314815</v>
      </c>
      <c r="T27" s="20">
        <v>42767.663877314815</v>
      </c>
    </row>
    <row r="28" spans="1:20" ht="261" x14ac:dyDescent="0.35">
      <c r="A28">
        <v>695</v>
      </c>
      <c r="B28" s="3" t="s">
        <v>696</v>
      </c>
      <c r="C28" s="3" t="s">
        <v>4805</v>
      </c>
      <c r="D28" s="6">
        <v>60000</v>
      </c>
      <c r="E28" s="8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 s="10">
        <v>1</v>
      </c>
      <c r="P28" s="10">
        <v>90.86</v>
      </c>
      <c r="Q28" s="12" t="s">
        <v>8317</v>
      </c>
      <c r="R28" t="s">
        <v>8319</v>
      </c>
      <c r="S28" s="16">
        <v>41913.521064814813</v>
      </c>
      <c r="T28" s="20">
        <v>41943.521064814813</v>
      </c>
    </row>
    <row r="29" spans="1:20" ht="275.5" x14ac:dyDescent="0.35">
      <c r="A29">
        <v>698</v>
      </c>
      <c r="B29" s="3" t="s">
        <v>699</v>
      </c>
      <c r="C29" s="3" t="s">
        <v>4808</v>
      </c>
      <c r="D29" s="6">
        <v>100000</v>
      </c>
      <c r="E29" s="8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 s="10">
        <v>15</v>
      </c>
      <c r="P29" s="10">
        <v>530.69000000000005</v>
      </c>
      <c r="Q29" s="12" t="s">
        <v>8317</v>
      </c>
      <c r="R29" t="s">
        <v>8319</v>
      </c>
      <c r="S29" s="16">
        <v>41866.931076388886</v>
      </c>
      <c r="T29" s="20">
        <v>41900.083333333336</v>
      </c>
    </row>
    <row r="30" spans="1:20" ht="261" x14ac:dyDescent="0.35">
      <c r="A30">
        <v>699</v>
      </c>
      <c r="B30" s="3" t="s">
        <v>700</v>
      </c>
      <c r="C30" s="3" t="s">
        <v>4809</v>
      </c>
      <c r="D30" s="6">
        <v>130000</v>
      </c>
      <c r="E30" s="8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 s="10">
        <v>82</v>
      </c>
      <c r="P30" s="10">
        <v>120.39</v>
      </c>
      <c r="Q30" s="12" t="s">
        <v>8317</v>
      </c>
      <c r="R30" t="s">
        <v>8319</v>
      </c>
      <c r="S30" s="16">
        <v>41563.485509259262</v>
      </c>
      <c r="T30" s="20">
        <v>41600.666666666664</v>
      </c>
    </row>
    <row r="31" spans="1:20" ht="261" x14ac:dyDescent="0.35">
      <c r="A31">
        <v>702</v>
      </c>
      <c r="B31" s="3" t="s">
        <v>703</v>
      </c>
      <c r="C31" s="3" t="s">
        <v>4812</v>
      </c>
      <c r="D31" s="6">
        <v>15000</v>
      </c>
      <c r="E31" s="8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 s="10">
        <v>31</v>
      </c>
      <c r="P31" s="10">
        <v>124.92</v>
      </c>
      <c r="Q31" s="12" t="s">
        <v>8317</v>
      </c>
      <c r="R31" t="s">
        <v>8319</v>
      </c>
      <c r="S31" s="16">
        <v>42668.726701388892</v>
      </c>
      <c r="T31" s="20">
        <v>42698.768368055549</v>
      </c>
    </row>
    <row r="32" spans="1:20" ht="261" x14ac:dyDescent="0.35">
      <c r="A32">
        <v>703</v>
      </c>
      <c r="B32" s="3" t="s">
        <v>704</v>
      </c>
      <c r="C32" s="3" t="s">
        <v>4813</v>
      </c>
      <c r="D32" s="6">
        <v>15000</v>
      </c>
      <c r="E32" s="8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 s="10">
        <v>6</v>
      </c>
      <c r="P32" s="10">
        <v>119.57</v>
      </c>
      <c r="Q32" s="12" t="s">
        <v>8317</v>
      </c>
      <c r="R32" t="s">
        <v>8319</v>
      </c>
      <c r="S32" s="16">
        <v>42711.950798611113</v>
      </c>
      <c r="T32" s="20">
        <v>42766.98055555555</v>
      </c>
    </row>
    <row r="33" spans="1:20" ht="145" x14ac:dyDescent="0.35">
      <c r="A33">
        <v>709</v>
      </c>
      <c r="B33" s="3" t="s">
        <v>710</v>
      </c>
      <c r="C33" s="3" t="s">
        <v>4819</v>
      </c>
      <c r="D33" s="6">
        <v>15000</v>
      </c>
      <c r="E33" s="8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 s="10">
        <v>0</v>
      </c>
      <c r="P33" s="10">
        <v>30.5</v>
      </c>
      <c r="Q33" s="12" t="s">
        <v>8317</v>
      </c>
      <c r="R33" t="s">
        <v>8319</v>
      </c>
      <c r="S33" s="16">
        <v>41948.041192129633</v>
      </c>
      <c r="T33" s="20">
        <v>41978.041192129633</v>
      </c>
    </row>
    <row r="34" spans="1:20" ht="232" x14ac:dyDescent="0.35">
      <c r="A34">
        <v>712</v>
      </c>
      <c r="B34" s="3" t="s">
        <v>713</v>
      </c>
      <c r="C34" s="3" t="s">
        <v>4822</v>
      </c>
      <c r="D34" s="6">
        <v>48500</v>
      </c>
      <c r="E34" s="8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 s="10">
        <v>0</v>
      </c>
      <c r="P34" s="10">
        <v>26.25</v>
      </c>
      <c r="Q34" s="12" t="s">
        <v>8317</v>
      </c>
      <c r="R34" t="s">
        <v>8319</v>
      </c>
      <c r="S34" s="16">
        <v>42384.680925925932</v>
      </c>
      <c r="T34" s="20">
        <v>42414.680925925932</v>
      </c>
    </row>
    <row r="35" spans="1:20" ht="217.5" x14ac:dyDescent="0.35">
      <c r="A35">
        <v>714</v>
      </c>
      <c r="B35" s="3" t="s">
        <v>715</v>
      </c>
      <c r="C35" s="3" t="s">
        <v>4824</v>
      </c>
      <c r="D35" s="6">
        <v>15000</v>
      </c>
      <c r="E35" s="8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 s="10">
        <v>15</v>
      </c>
      <c r="P35" s="10">
        <v>80.319999999999993</v>
      </c>
      <c r="Q35" s="12" t="s">
        <v>8317</v>
      </c>
      <c r="R35" t="s">
        <v>8319</v>
      </c>
      <c r="S35" s="16">
        <v>42734.787986111114</v>
      </c>
      <c r="T35" s="20">
        <v>42794.787986111114</v>
      </c>
    </row>
    <row r="36" spans="1:20" ht="275.5" x14ac:dyDescent="0.35">
      <c r="A36">
        <v>715</v>
      </c>
      <c r="B36" s="3" t="s">
        <v>716</v>
      </c>
      <c r="C36" s="3" t="s">
        <v>4825</v>
      </c>
      <c r="D36" s="6">
        <v>27500</v>
      </c>
      <c r="E36" s="8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 s="10">
        <v>5</v>
      </c>
      <c r="P36" s="10">
        <v>115.75</v>
      </c>
      <c r="Q36" s="12" t="s">
        <v>8317</v>
      </c>
      <c r="R36" t="s">
        <v>8319</v>
      </c>
      <c r="S36" s="16">
        <v>42273.090740740736</v>
      </c>
      <c r="T36" s="20">
        <v>42313.132407407407</v>
      </c>
    </row>
    <row r="37" spans="1:20" ht="217.5" x14ac:dyDescent="0.35">
      <c r="A37">
        <v>716</v>
      </c>
      <c r="B37" s="3" t="s">
        <v>717</v>
      </c>
      <c r="C37" s="3" t="s">
        <v>4826</v>
      </c>
      <c r="D37" s="6">
        <v>7000</v>
      </c>
      <c r="E37" s="8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 s="10">
        <v>10</v>
      </c>
      <c r="P37" s="10">
        <v>44.69</v>
      </c>
      <c r="Q37" s="12" t="s">
        <v>8317</v>
      </c>
      <c r="R37" t="s">
        <v>8319</v>
      </c>
      <c r="S37" s="16">
        <v>41940.658645833333</v>
      </c>
      <c r="T37" s="20">
        <v>41974</v>
      </c>
    </row>
    <row r="38" spans="1:20" ht="87" x14ac:dyDescent="0.35">
      <c r="A38">
        <v>717</v>
      </c>
      <c r="B38" s="3" t="s">
        <v>718</v>
      </c>
      <c r="C38" s="3" t="s">
        <v>4827</v>
      </c>
      <c r="D38" s="6">
        <v>100000</v>
      </c>
      <c r="E38" s="8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 s="10">
        <v>0</v>
      </c>
      <c r="P38" s="10">
        <v>76.25</v>
      </c>
      <c r="Q38" s="12" t="s">
        <v>8317</v>
      </c>
      <c r="R38" t="s">
        <v>8319</v>
      </c>
      <c r="S38" s="16">
        <v>41857.854189814818</v>
      </c>
      <c r="T38" s="20">
        <v>41887.854189814818</v>
      </c>
    </row>
    <row r="39" spans="1:20" ht="246.5" x14ac:dyDescent="0.35">
      <c r="A39">
        <v>718</v>
      </c>
      <c r="B39" s="3" t="s">
        <v>719</v>
      </c>
      <c r="C39" s="3" t="s">
        <v>4828</v>
      </c>
      <c r="D39" s="6">
        <v>12000</v>
      </c>
      <c r="E39" s="8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 s="10">
        <v>1</v>
      </c>
      <c r="P39" s="10">
        <v>22.5</v>
      </c>
      <c r="Q39" s="12" t="s">
        <v>8317</v>
      </c>
      <c r="R39" t="s">
        <v>8319</v>
      </c>
      <c r="S39" s="16">
        <v>42752.845451388886</v>
      </c>
      <c r="T39" s="20">
        <v>42784.249305555553</v>
      </c>
    </row>
    <row r="40" spans="1:20" ht="261" x14ac:dyDescent="0.35">
      <c r="A40">
        <v>719</v>
      </c>
      <c r="B40" s="3" t="s">
        <v>720</v>
      </c>
      <c r="C40" s="3" t="s">
        <v>4829</v>
      </c>
      <c r="D40" s="6">
        <v>15000</v>
      </c>
      <c r="E40" s="8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 s="10">
        <v>1</v>
      </c>
      <c r="P40" s="10">
        <v>19.399999999999999</v>
      </c>
      <c r="Q40" s="12" t="s">
        <v>8317</v>
      </c>
      <c r="R40" t="s">
        <v>8319</v>
      </c>
      <c r="S40" s="16">
        <v>42409.040231481486</v>
      </c>
      <c r="T40" s="20">
        <v>42423.040231481486</v>
      </c>
    </row>
    <row r="41" spans="1:20" ht="261" x14ac:dyDescent="0.35">
      <c r="A41">
        <v>940</v>
      </c>
      <c r="B41" s="3" t="s">
        <v>941</v>
      </c>
      <c r="C41" s="3" t="s">
        <v>5050</v>
      </c>
      <c r="D41" s="6">
        <v>9000</v>
      </c>
      <c r="E41" s="8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 s="10">
        <v>17</v>
      </c>
      <c r="P41" s="10">
        <v>110.29</v>
      </c>
      <c r="Q41" s="12" t="s">
        <v>8317</v>
      </c>
      <c r="R41" t="s">
        <v>8319</v>
      </c>
      <c r="S41" s="16">
        <v>42182.008402777778</v>
      </c>
      <c r="T41" s="20">
        <v>42227.008402777778</v>
      </c>
    </row>
    <row r="42" spans="1:20" ht="261" x14ac:dyDescent="0.35">
      <c r="A42">
        <v>941</v>
      </c>
      <c r="B42" s="3" t="s">
        <v>942</v>
      </c>
      <c r="C42" s="3" t="s">
        <v>5051</v>
      </c>
      <c r="D42" s="6">
        <v>50000</v>
      </c>
      <c r="E42" s="8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 s="10">
        <v>2</v>
      </c>
      <c r="P42" s="10">
        <v>37.450000000000003</v>
      </c>
      <c r="Q42" s="12" t="s">
        <v>8317</v>
      </c>
      <c r="R42" t="s">
        <v>8319</v>
      </c>
      <c r="S42" s="16">
        <v>42746.096585648149</v>
      </c>
      <c r="T42" s="20">
        <v>42776.096585648149</v>
      </c>
    </row>
    <row r="43" spans="1:20" ht="275.5" x14ac:dyDescent="0.35">
      <c r="A43">
        <v>942</v>
      </c>
      <c r="B43" s="3" t="s">
        <v>943</v>
      </c>
      <c r="C43" s="3" t="s">
        <v>5052</v>
      </c>
      <c r="D43" s="6">
        <v>7500</v>
      </c>
      <c r="E43" s="8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 s="10">
        <v>9</v>
      </c>
      <c r="P43" s="10">
        <v>41.75</v>
      </c>
      <c r="Q43" s="12" t="s">
        <v>8317</v>
      </c>
      <c r="R43" t="s">
        <v>8319</v>
      </c>
      <c r="S43" s="16">
        <v>42382.843287037031</v>
      </c>
      <c r="T43" s="20">
        <v>42418.843287037031</v>
      </c>
    </row>
    <row r="44" spans="1:20" ht="145" x14ac:dyDescent="0.35">
      <c r="A44">
        <v>943</v>
      </c>
      <c r="B44" s="3" t="s">
        <v>944</v>
      </c>
      <c r="C44" s="3" t="s">
        <v>5053</v>
      </c>
      <c r="D44" s="6">
        <v>3000</v>
      </c>
      <c r="E44" s="8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 s="10">
        <v>10</v>
      </c>
      <c r="P44" s="10">
        <v>24.08</v>
      </c>
      <c r="Q44" s="12" t="s">
        <v>8317</v>
      </c>
      <c r="R44" t="s">
        <v>8319</v>
      </c>
      <c r="S44" s="16">
        <v>42673.66788194445</v>
      </c>
      <c r="T44" s="20">
        <v>42703.709548611107</v>
      </c>
    </row>
    <row r="45" spans="1:20" ht="232" x14ac:dyDescent="0.35">
      <c r="A45">
        <v>944</v>
      </c>
      <c r="B45" s="3" t="s">
        <v>945</v>
      </c>
      <c r="C45" s="3" t="s">
        <v>5054</v>
      </c>
      <c r="D45" s="6">
        <v>50000</v>
      </c>
      <c r="E45" s="8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 s="10">
        <v>13</v>
      </c>
      <c r="P45" s="10">
        <v>69.41</v>
      </c>
      <c r="Q45" s="12" t="s">
        <v>8317</v>
      </c>
      <c r="R45" t="s">
        <v>8319</v>
      </c>
      <c r="S45" s="16">
        <v>42444.583912037036</v>
      </c>
      <c r="T45" s="20">
        <v>42478.583333333328</v>
      </c>
    </row>
    <row r="46" spans="1:20" ht="203" x14ac:dyDescent="0.35">
      <c r="A46">
        <v>946</v>
      </c>
      <c r="B46" s="3" t="s">
        <v>947</v>
      </c>
      <c r="C46" s="3" t="s">
        <v>5056</v>
      </c>
      <c r="D46" s="6">
        <v>15000</v>
      </c>
      <c r="E46" s="8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 s="10">
        <v>2</v>
      </c>
      <c r="P46" s="10">
        <v>57.2</v>
      </c>
      <c r="Q46" s="12" t="s">
        <v>8317</v>
      </c>
      <c r="R46" t="s">
        <v>8319</v>
      </c>
      <c r="S46" s="16">
        <v>42592.750555555554</v>
      </c>
      <c r="T46" s="20">
        <v>42622.750555555554</v>
      </c>
    </row>
    <row r="47" spans="1:20" ht="246.5" x14ac:dyDescent="0.35">
      <c r="A47">
        <v>947</v>
      </c>
      <c r="B47" s="3" t="s">
        <v>948</v>
      </c>
      <c r="C47" s="3" t="s">
        <v>5057</v>
      </c>
      <c r="D47" s="6">
        <v>850</v>
      </c>
      <c r="E47" s="8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 s="10">
        <v>0</v>
      </c>
      <c r="P47" s="10">
        <v>0</v>
      </c>
      <c r="Q47" s="12" t="s">
        <v>8317</v>
      </c>
      <c r="R47" t="s">
        <v>8319</v>
      </c>
      <c r="S47" s="16">
        <v>42491.781319444446</v>
      </c>
      <c r="T47" s="20">
        <v>42551.781319444446</v>
      </c>
    </row>
    <row r="48" spans="1:20" ht="72.5" x14ac:dyDescent="0.35">
      <c r="A48">
        <v>951</v>
      </c>
      <c r="B48" s="3" t="s">
        <v>952</v>
      </c>
      <c r="C48" s="3" t="s">
        <v>5061</v>
      </c>
      <c r="D48" s="6">
        <v>50000</v>
      </c>
      <c r="E48" s="8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 s="10">
        <v>38</v>
      </c>
      <c r="P48" s="10">
        <v>158.63999999999999</v>
      </c>
      <c r="Q48" s="12" t="s">
        <v>8317</v>
      </c>
      <c r="R48" t="s">
        <v>8319</v>
      </c>
      <c r="S48" s="16">
        <v>42480.653611111105</v>
      </c>
      <c r="T48" s="20">
        <v>42525.653611111105</v>
      </c>
    </row>
    <row r="49" spans="1:20" ht="145" x14ac:dyDescent="0.35">
      <c r="A49">
        <v>952</v>
      </c>
      <c r="B49" s="3" t="s">
        <v>953</v>
      </c>
      <c r="C49" s="3" t="s">
        <v>5062</v>
      </c>
      <c r="D49" s="6">
        <v>49000</v>
      </c>
      <c r="E49" s="8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 s="10">
        <v>40</v>
      </c>
      <c r="P49" s="10">
        <v>99.86</v>
      </c>
      <c r="Q49" s="12" t="s">
        <v>8317</v>
      </c>
      <c r="R49" t="s">
        <v>8319</v>
      </c>
      <c r="S49" s="16">
        <v>42662.613564814819</v>
      </c>
      <c r="T49" s="20">
        <v>42692.655231481483</v>
      </c>
    </row>
    <row r="50" spans="1:20" ht="246.5" x14ac:dyDescent="0.35">
      <c r="A50">
        <v>953</v>
      </c>
      <c r="B50" s="3" t="s">
        <v>954</v>
      </c>
      <c r="C50" s="3" t="s">
        <v>5063</v>
      </c>
      <c r="D50" s="6">
        <v>15000</v>
      </c>
      <c r="E50" s="8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 s="10">
        <v>1</v>
      </c>
      <c r="P50" s="10">
        <v>25.2</v>
      </c>
      <c r="Q50" s="12" t="s">
        <v>8317</v>
      </c>
      <c r="R50" t="s">
        <v>8319</v>
      </c>
      <c r="S50" s="16">
        <v>41999.164340277777</v>
      </c>
      <c r="T50" s="20">
        <v>42029.164340277777</v>
      </c>
    </row>
    <row r="51" spans="1:20" ht="232" x14ac:dyDescent="0.35">
      <c r="A51">
        <v>954</v>
      </c>
      <c r="B51" s="3" t="s">
        <v>955</v>
      </c>
      <c r="C51" s="3" t="s">
        <v>5064</v>
      </c>
      <c r="D51" s="6">
        <v>15000</v>
      </c>
      <c r="E51" s="8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 s="10">
        <v>43</v>
      </c>
      <c r="P51" s="10">
        <v>89.19</v>
      </c>
      <c r="Q51" s="12" t="s">
        <v>8317</v>
      </c>
      <c r="R51" t="s">
        <v>8319</v>
      </c>
      <c r="S51" s="16">
        <v>42194.833784722221</v>
      </c>
      <c r="T51" s="20">
        <v>42236.833784722221</v>
      </c>
    </row>
    <row r="52" spans="1:20" ht="232" x14ac:dyDescent="0.35">
      <c r="A52">
        <v>955</v>
      </c>
      <c r="B52" s="3" t="s">
        <v>956</v>
      </c>
      <c r="C52" s="3" t="s">
        <v>5065</v>
      </c>
      <c r="D52" s="6">
        <v>300000</v>
      </c>
      <c r="E52" s="8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 s="10">
        <v>6</v>
      </c>
      <c r="P52" s="10">
        <v>182.62</v>
      </c>
      <c r="Q52" s="12" t="s">
        <v>8317</v>
      </c>
      <c r="R52" t="s">
        <v>8319</v>
      </c>
      <c r="S52" s="16">
        <v>42586.295138888891</v>
      </c>
      <c r="T52" s="20">
        <v>42626.295138888891</v>
      </c>
    </row>
    <row r="53" spans="1:20" ht="261" x14ac:dyDescent="0.35">
      <c r="A53">
        <v>956</v>
      </c>
      <c r="B53" s="3" t="s">
        <v>957</v>
      </c>
      <c r="C53" s="3" t="s">
        <v>5066</v>
      </c>
      <c r="D53" s="6">
        <v>50000</v>
      </c>
      <c r="E53" s="8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 s="10">
        <v>2</v>
      </c>
      <c r="P53" s="10">
        <v>50.65</v>
      </c>
      <c r="Q53" s="12" t="s">
        <v>8317</v>
      </c>
      <c r="R53" t="s">
        <v>8319</v>
      </c>
      <c r="S53" s="16">
        <v>42060.913877314815</v>
      </c>
      <c r="T53" s="20">
        <v>42120.872210648144</v>
      </c>
    </row>
    <row r="54" spans="1:20" ht="159.5" x14ac:dyDescent="0.35">
      <c r="A54">
        <v>957</v>
      </c>
      <c r="B54" s="3" t="s">
        <v>958</v>
      </c>
      <c r="C54" s="3" t="s">
        <v>5067</v>
      </c>
      <c r="D54" s="6">
        <v>12000</v>
      </c>
      <c r="E54" s="8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 s="10">
        <v>2</v>
      </c>
      <c r="P54" s="10">
        <v>33.29</v>
      </c>
      <c r="Q54" s="12" t="s">
        <v>8317</v>
      </c>
      <c r="R54" t="s">
        <v>8319</v>
      </c>
      <c r="S54" s="16">
        <v>42660.552465277782</v>
      </c>
      <c r="T54" s="20">
        <v>42691.594131944439</v>
      </c>
    </row>
    <row r="55" spans="1:20" ht="290" x14ac:dyDescent="0.35">
      <c r="A55">
        <v>958</v>
      </c>
      <c r="B55" s="3" t="s">
        <v>959</v>
      </c>
      <c r="C55" s="3" t="s">
        <v>5068</v>
      </c>
      <c r="D55" s="6">
        <v>7777</v>
      </c>
      <c r="E55" s="8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 s="10">
        <v>11</v>
      </c>
      <c r="P55" s="10">
        <v>51.82</v>
      </c>
      <c r="Q55" s="12" t="s">
        <v>8317</v>
      </c>
      <c r="R55" t="s">
        <v>8319</v>
      </c>
      <c r="S55" s="16">
        <v>42082.802812499998</v>
      </c>
      <c r="T55" s="20">
        <v>42104.207638888889</v>
      </c>
    </row>
    <row r="56" spans="1:20" ht="246.5" x14ac:dyDescent="0.35">
      <c r="A56">
        <v>959</v>
      </c>
      <c r="B56" s="3" t="s">
        <v>960</v>
      </c>
      <c r="C56" s="3" t="s">
        <v>5069</v>
      </c>
      <c r="D56" s="6">
        <v>50000</v>
      </c>
      <c r="E56" s="8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 s="10">
        <v>39</v>
      </c>
      <c r="P56" s="10">
        <v>113.63</v>
      </c>
      <c r="Q56" s="12" t="s">
        <v>8317</v>
      </c>
      <c r="R56" t="s">
        <v>8319</v>
      </c>
      <c r="S56" s="16">
        <v>41993.174363425926</v>
      </c>
      <c r="T56" s="20">
        <v>42023.174363425926</v>
      </c>
    </row>
    <row r="57" spans="1:20" ht="232" x14ac:dyDescent="0.35">
      <c r="A57">
        <v>960</v>
      </c>
      <c r="B57" s="3" t="s">
        <v>961</v>
      </c>
      <c r="C57" s="3" t="s">
        <v>5070</v>
      </c>
      <c r="D57" s="6">
        <v>55650</v>
      </c>
      <c r="E57" s="8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 s="10">
        <v>46</v>
      </c>
      <c r="P57" s="10">
        <v>136.46</v>
      </c>
      <c r="Q57" s="12" t="s">
        <v>8317</v>
      </c>
      <c r="R57" t="s">
        <v>8319</v>
      </c>
      <c r="S57" s="16">
        <v>42766.626793981486</v>
      </c>
      <c r="T57" s="20">
        <v>42808.585127314815</v>
      </c>
    </row>
    <row r="58" spans="1:20" ht="159.5" x14ac:dyDescent="0.35">
      <c r="A58">
        <v>961</v>
      </c>
      <c r="B58" s="3" t="s">
        <v>962</v>
      </c>
      <c r="C58" s="3" t="s">
        <v>5071</v>
      </c>
      <c r="D58" s="6">
        <v>95000</v>
      </c>
      <c r="E58" s="8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 s="10">
        <v>42</v>
      </c>
      <c r="P58" s="10">
        <v>364.35</v>
      </c>
      <c r="Q58" s="12" t="s">
        <v>8317</v>
      </c>
      <c r="R58" t="s">
        <v>8319</v>
      </c>
      <c r="S58" s="16">
        <v>42740.693692129629</v>
      </c>
      <c r="T58" s="20">
        <v>42786.791666666672</v>
      </c>
    </row>
    <row r="59" spans="1:20" ht="261" x14ac:dyDescent="0.35">
      <c r="A59">
        <v>962</v>
      </c>
      <c r="B59" s="3" t="s">
        <v>963</v>
      </c>
      <c r="C59" s="3" t="s">
        <v>5072</v>
      </c>
      <c r="D59" s="6">
        <v>2500</v>
      </c>
      <c r="E59" s="8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 s="10">
        <v>28</v>
      </c>
      <c r="P59" s="10">
        <v>19.239999999999998</v>
      </c>
      <c r="Q59" s="12" t="s">
        <v>8317</v>
      </c>
      <c r="R59" t="s">
        <v>8319</v>
      </c>
      <c r="S59" s="16">
        <v>42373.712418981479</v>
      </c>
      <c r="T59" s="20">
        <v>42411.712418981479</v>
      </c>
    </row>
    <row r="60" spans="1:20" ht="145" x14ac:dyDescent="0.35">
      <c r="A60">
        <v>963</v>
      </c>
      <c r="B60" s="3" t="s">
        <v>964</v>
      </c>
      <c r="C60" s="3" t="s">
        <v>5073</v>
      </c>
      <c r="D60" s="6">
        <v>35000</v>
      </c>
      <c r="E60" s="8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 s="10">
        <v>1</v>
      </c>
      <c r="P60" s="10">
        <v>41.89</v>
      </c>
      <c r="Q60" s="12" t="s">
        <v>8317</v>
      </c>
      <c r="R60" t="s">
        <v>8319</v>
      </c>
      <c r="S60" s="16">
        <v>42625.635636574079</v>
      </c>
      <c r="T60" s="20">
        <v>42660.635636574079</v>
      </c>
    </row>
    <row r="61" spans="1:20" ht="290" x14ac:dyDescent="0.35">
      <c r="A61">
        <v>965</v>
      </c>
      <c r="B61" s="3" t="s">
        <v>966</v>
      </c>
      <c r="C61" s="3" t="s">
        <v>5075</v>
      </c>
      <c r="D61" s="6">
        <v>25000</v>
      </c>
      <c r="E61" s="8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 s="10">
        <v>1</v>
      </c>
      <c r="P61" s="10">
        <v>49.67</v>
      </c>
      <c r="Q61" s="12" t="s">
        <v>8317</v>
      </c>
      <c r="R61" t="s">
        <v>8319</v>
      </c>
      <c r="S61" s="16">
        <v>42637.016736111109</v>
      </c>
      <c r="T61" s="20">
        <v>42669.165972222225</v>
      </c>
    </row>
    <row r="62" spans="1:20" ht="217.5" x14ac:dyDescent="0.35">
      <c r="A62">
        <v>966</v>
      </c>
      <c r="B62" s="3" t="s">
        <v>967</v>
      </c>
      <c r="C62" s="3" t="s">
        <v>5076</v>
      </c>
      <c r="D62" s="6">
        <v>12000</v>
      </c>
      <c r="E62" s="8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 s="10">
        <v>15</v>
      </c>
      <c r="P62" s="10">
        <v>59.2</v>
      </c>
      <c r="Q62" s="12" t="s">
        <v>8317</v>
      </c>
      <c r="R62" t="s">
        <v>8319</v>
      </c>
      <c r="S62" s="16">
        <v>42619.635787037041</v>
      </c>
      <c r="T62" s="20">
        <v>42649.635787037041</v>
      </c>
    </row>
    <row r="63" spans="1:20" ht="203" x14ac:dyDescent="0.35">
      <c r="A63">
        <v>967</v>
      </c>
      <c r="B63" s="3" t="s">
        <v>968</v>
      </c>
      <c r="C63" s="3" t="s">
        <v>5077</v>
      </c>
      <c r="D63" s="6">
        <v>20000</v>
      </c>
      <c r="E63" s="8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 s="10">
        <v>18</v>
      </c>
      <c r="P63" s="10">
        <v>43.98</v>
      </c>
      <c r="Q63" s="12" t="s">
        <v>8317</v>
      </c>
      <c r="R63" t="s">
        <v>8319</v>
      </c>
      <c r="S63" s="16">
        <v>42422.254328703704</v>
      </c>
      <c r="T63" s="20">
        <v>42482.21266203704</v>
      </c>
    </row>
    <row r="64" spans="1:20" ht="275.5" x14ac:dyDescent="0.35">
      <c r="A64">
        <v>968</v>
      </c>
      <c r="B64" s="3" t="s">
        <v>969</v>
      </c>
      <c r="C64" s="3" t="s">
        <v>5078</v>
      </c>
      <c r="D64" s="6">
        <v>8000</v>
      </c>
      <c r="E64" s="8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 s="10">
        <v>1</v>
      </c>
      <c r="P64" s="10">
        <v>26.5</v>
      </c>
      <c r="Q64" s="12" t="s">
        <v>8317</v>
      </c>
      <c r="R64" t="s">
        <v>8319</v>
      </c>
      <c r="S64" s="16">
        <v>41836.847615740742</v>
      </c>
      <c r="T64" s="20">
        <v>41866.847615740742</v>
      </c>
    </row>
    <row r="65" spans="1:20" ht="261" x14ac:dyDescent="0.35">
      <c r="A65">
        <v>971</v>
      </c>
      <c r="B65" s="3" t="s">
        <v>972</v>
      </c>
      <c r="C65" s="3" t="s">
        <v>5081</v>
      </c>
      <c r="D65" s="6">
        <v>100000</v>
      </c>
      <c r="E65" s="8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 s="10">
        <v>0</v>
      </c>
      <c r="P65" s="10">
        <v>45.2</v>
      </c>
      <c r="Q65" s="12" t="s">
        <v>8317</v>
      </c>
      <c r="R65" t="s">
        <v>8319</v>
      </c>
      <c r="S65" s="16">
        <v>42111.709027777775</v>
      </c>
      <c r="T65" s="20">
        <v>42156.709027777775</v>
      </c>
    </row>
    <row r="66" spans="1:20" ht="232" x14ac:dyDescent="0.35">
      <c r="A66">
        <v>972</v>
      </c>
      <c r="B66" s="3" t="s">
        <v>973</v>
      </c>
      <c r="C66" s="3" t="s">
        <v>5082</v>
      </c>
      <c r="D66" s="6">
        <v>20000</v>
      </c>
      <c r="E66" s="8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 s="10">
        <v>35</v>
      </c>
      <c r="P66" s="10">
        <v>153.88999999999999</v>
      </c>
      <c r="Q66" s="12" t="s">
        <v>8317</v>
      </c>
      <c r="R66" t="s">
        <v>8319</v>
      </c>
      <c r="S66" s="16">
        <v>41856.865717592591</v>
      </c>
      <c r="T66" s="20">
        <v>41886.290972222225</v>
      </c>
    </row>
    <row r="67" spans="1:20" ht="261" x14ac:dyDescent="0.35">
      <c r="A67">
        <v>973</v>
      </c>
      <c r="B67" s="3" t="s">
        <v>974</v>
      </c>
      <c r="C67" s="3" t="s">
        <v>5083</v>
      </c>
      <c r="D67" s="6">
        <v>20000</v>
      </c>
      <c r="E67" s="8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 s="10">
        <v>2</v>
      </c>
      <c r="P67" s="10">
        <v>51.38</v>
      </c>
      <c r="Q67" s="12" t="s">
        <v>8317</v>
      </c>
      <c r="R67" t="s">
        <v>8319</v>
      </c>
      <c r="S67" s="16">
        <v>42257.014965277776</v>
      </c>
      <c r="T67" s="20">
        <v>42317.056631944448</v>
      </c>
    </row>
    <row r="68" spans="1:20" ht="246.5" x14ac:dyDescent="0.35">
      <c r="A68">
        <v>974</v>
      </c>
      <c r="B68" s="3" t="s">
        <v>975</v>
      </c>
      <c r="C68" s="3" t="s">
        <v>5084</v>
      </c>
      <c r="D68" s="6">
        <v>50000</v>
      </c>
      <c r="E68" s="8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 s="10">
        <v>1</v>
      </c>
      <c r="P68" s="10">
        <v>93.33</v>
      </c>
      <c r="Q68" s="12" t="s">
        <v>8317</v>
      </c>
      <c r="R68" t="s">
        <v>8319</v>
      </c>
      <c r="S68" s="16">
        <v>42424.749490740738</v>
      </c>
      <c r="T68" s="20">
        <v>42454.707824074074</v>
      </c>
    </row>
    <row r="69" spans="1:20" ht="261" x14ac:dyDescent="0.35">
      <c r="A69">
        <v>975</v>
      </c>
      <c r="B69" s="3" t="s">
        <v>976</v>
      </c>
      <c r="C69" s="3" t="s">
        <v>5085</v>
      </c>
      <c r="D69" s="6">
        <v>100000</v>
      </c>
      <c r="E69" s="8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 s="10">
        <v>3</v>
      </c>
      <c r="P69" s="10">
        <v>108.63</v>
      </c>
      <c r="Q69" s="12" t="s">
        <v>8317</v>
      </c>
      <c r="R69" t="s">
        <v>8319</v>
      </c>
      <c r="S69" s="16">
        <v>42489.696585648147</v>
      </c>
      <c r="T69" s="20">
        <v>42549.696585648147</v>
      </c>
    </row>
    <row r="70" spans="1:20" ht="275.5" x14ac:dyDescent="0.35">
      <c r="A70">
        <v>979</v>
      </c>
      <c r="B70" s="3" t="s">
        <v>980</v>
      </c>
      <c r="C70" s="3" t="s">
        <v>5089</v>
      </c>
      <c r="D70" s="6">
        <v>35000</v>
      </c>
      <c r="E70" s="8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 s="10">
        <v>83</v>
      </c>
      <c r="P70" s="10">
        <v>301.94</v>
      </c>
      <c r="Q70" s="12" t="s">
        <v>8317</v>
      </c>
      <c r="R70" t="s">
        <v>8319</v>
      </c>
      <c r="S70" s="16">
        <v>42506.416990740734</v>
      </c>
      <c r="T70" s="20">
        <v>42541.790972222225</v>
      </c>
    </row>
    <row r="71" spans="1:20" ht="275.5" x14ac:dyDescent="0.35">
      <c r="A71">
        <v>980</v>
      </c>
      <c r="B71" s="3" t="s">
        <v>981</v>
      </c>
      <c r="C71" s="3" t="s">
        <v>5090</v>
      </c>
      <c r="D71" s="6">
        <v>10000</v>
      </c>
      <c r="E71" s="8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 s="10">
        <v>15</v>
      </c>
      <c r="P71" s="10">
        <v>47.94</v>
      </c>
      <c r="Q71" s="12" t="s">
        <v>8317</v>
      </c>
      <c r="R71" t="s">
        <v>8319</v>
      </c>
      <c r="S71" s="16">
        <v>41928.904189814813</v>
      </c>
      <c r="T71" s="20">
        <v>41973.945856481485</v>
      </c>
    </row>
    <row r="72" spans="1:20" ht="290" x14ac:dyDescent="0.35">
      <c r="A72">
        <v>981</v>
      </c>
      <c r="B72" s="3" t="s">
        <v>982</v>
      </c>
      <c r="C72" s="3" t="s">
        <v>5091</v>
      </c>
      <c r="D72" s="6">
        <v>88888</v>
      </c>
      <c r="E72" s="8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 s="10">
        <v>0</v>
      </c>
      <c r="P72" s="10">
        <v>2.75</v>
      </c>
      <c r="Q72" s="12" t="s">
        <v>8317</v>
      </c>
      <c r="R72" t="s">
        <v>8319</v>
      </c>
      <c r="S72" s="16">
        <v>41830.947013888886</v>
      </c>
      <c r="T72" s="20">
        <v>41860.947013888886</v>
      </c>
    </row>
    <row r="73" spans="1:20" ht="174" x14ac:dyDescent="0.35">
      <c r="A73">
        <v>982</v>
      </c>
      <c r="B73" s="3" t="s">
        <v>983</v>
      </c>
      <c r="C73" s="3" t="s">
        <v>5092</v>
      </c>
      <c r="D73" s="6">
        <v>17500</v>
      </c>
      <c r="E73" s="8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 s="10">
        <v>0</v>
      </c>
      <c r="P73" s="10">
        <v>1</v>
      </c>
      <c r="Q73" s="12" t="s">
        <v>8317</v>
      </c>
      <c r="R73" t="s">
        <v>8319</v>
      </c>
      <c r="S73" s="16">
        <v>42615.753310185188</v>
      </c>
      <c r="T73" s="20">
        <v>42645.753310185188</v>
      </c>
    </row>
    <row r="74" spans="1:20" ht="275.5" x14ac:dyDescent="0.35">
      <c r="A74">
        <v>984</v>
      </c>
      <c r="B74" s="3" t="s">
        <v>985</v>
      </c>
      <c r="C74" s="3" t="s">
        <v>5094</v>
      </c>
      <c r="D74" s="6">
        <v>10000</v>
      </c>
      <c r="E74" s="8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 s="10">
        <v>1</v>
      </c>
      <c r="P74" s="10">
        <v>35.33</v>
      </c>
      <c r="Q74" s="12" t="s">
        <v>8317</v>
      </c>
      <c r="R74" t="s">
        <v>8319</v>
      </c>
      <c r="S74" s="16">
        <v>42061.11583333333</v>
      </c>
      <c r="T74" s="20">
        <v>42091.074166666673</v>
      </c>
    </row>
    <row r="75" spans="1:20" ht="87" x14ac:dyDescent="0.35">
      <c r="A75">
        <v>989</v>
      </c>
      <c r="B75" s="3" t="s">
        <v>990</v>
      </c>
      <c r="C75" s="3" t="s">
        <v>5099</v>
      </c>
      <c r="D75" s="6">
        <v>10000</v>
      </c>
      <c r="E75" s="8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 s="10">
        <v>17</v>
      </c>
      <c r="P75" s="10">
        <v>52.41</v>
      </c>
      <c r="Q75" s="12" t="s">
        <v>8317</v>
      </c>
      <c r="R75" t="s">
        <v>8319</v>
      </c>
      <c r="S75" s="16">
        <v>42611.933969907404</v>
      </c>
      <c r="T75" s="20">
        <v>42641.933969907404</v>
      </c>
    </row>
    <row r="76" spans="1:20" ht="261" x14ac:dyDescent="0.35">
      <c r="A76">
        <v>990</v>
      </c>
      <c r="B76" s="3" t="s">
        <v>991</v>
      </c>
      <c r="C76" s="3" t="s">
        <v>5100</v>
      </c>
      <c r="D76" s="6">
        <v>25000</v>
      </c>
      <c r="E76" s="8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 s="10">
        <v>0</v>
      </c>
      <c r="P76" s="10">
        <v>13</v>
      </c>
      <c r="Q76" s="12" t="s">
        <v>8317</v>
      </c>
      <c r="R76" t="s">
        <v>8319</v>
      </c>
      <c r="S76" s="16">
        <v>41855.784305555557</v>
      </c>
      <c r="T76" s="20">
        <v>41885.784305555557</v>
      </c>
    </row>
    <row r="77" spans="1:20" ht="188.5" x14ac:dyDescent="0.35">
      <c r="A77">
        <v>992</v>
      </c>
      <c r="B77" s="3" t="s">
        <v>993</v>
      </c>
      <c r="C77" s="3" t="s">
        <v>5102</v>
      </c>
      <c r="D77" s="6">
        <v>100000</v>
      </c>
      <c r="E77" s="8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 s="10">
        <v>0</v>
      </c>
      <c r="P77" s="10">
        <v>116.75</v>
      </c>
      <c r="Q77" s="12" t="s">
        <v>8317</v>
      </c>
      <c r="R77" t="s">
        <v>8319</v>
      </c>
      <c r="S77" s="16">
        <v>42437.924988425926</v>
      </c>
      <c r="T77" s="20">
        <v>42497.883321759262</v>
      </c>
    </row>
    <row r="78" spans="1:20" ht="217.5" x14ac:dyDescent="0.35">
      <c r="A78">
        <v>993</v>
      </c>
      <c r="B78" s="3" t="s">
        <v>994</v>
      </c>
      <c r="C78" s="3" t="s">
        <v>5103</v>
      </c>
      <c r="D78" s="6">
        <v>70000</v>
      </c>
      <c r="E78" s="8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 s="10">
        <v>25</v>
      </c>
      <c r="P78" s="10">
        <v>89.6</v>
      </c>
      <c r="Q78" s="12" t="s">
        <v>8317</v>
      </c>
      <c r="R78" t="s">
        <v>8319</v>
      </c>
      <c r="S78" s="16">
        <v>42652.964907407411</v>
      </c>
      <c r="T78" s="20">
        <v>42686.208333333328</v>
      </c>
    </row>
    <row r="79" spans="1:20" ht="290" x14ac:dyDescent="0.35">
      <c r="A79">
        <v>994</v>
      </c>
      <c r="B79" s="3" t="s">
        <v>995</v>
      </c>
      <c r="C79" s="3" t="s">
        <v>5104</v>
      </c>
      <c r="D79" s="6">
        <v>200000</v>
      </c>
      <c r="E79" s="8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 s="10">
        <v>2</v>
      </c>
      <c r="P79" s="10">
        <v>424.45</v>
      </c>
      <c r="Q79" s="12" t="s">
        <v>8317</v>
      </c>
      <c r="R79" t="s">
        <v>8319</v>
      </c>
      <c r="S79" s="16">
        <v>41921.263078703705</v>
      </c>
      <c r="T79" s="20">
        <v>41973.957638888889</v>
      </c>
    </row>
    <row r="80" spans="1:20" ht="232" x14ac:dyDescent="0.35">
      <c r="A80">
        <v>995</v>
      </c>
      <c r="B80" s="3" t="s">
        <v>996</v>
      </c>
      <c r="C80" s="3" t="s">
        <v>5105</v>
      </c>
      <c r="D80" s="6">
        <v>10000</v>
      </c>
      <c r="E80" s="8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 s="10">
        <v>7</v>
      </c>
      <c r="P80" s="10">
        <v>80.67</v>
      </c>
      <c r="Q80" s="12" t="s">
        <v>8317</v>
      </c>
      <c r="R80" t="s">
        <v>8319</v>
      </c>
      <c r="S80" s="16">
        <v>41947.940740740742</v>
      </c>
      <c r="T80" s="20">
        <v>41972.666666666672</v>
      </c>
    </row>
    <row r="81" spans="1:20" ht="188.5" x14ac:dyDescent="0.35">
      <c r="A81">
        <v>996</v>
      </c>
      <c r="B81" s="3" t="s">
        <v>997</v>
      </c>
      <c r="C81" s="3" t="s">
        <v>5106</v>
      </c>
      <c r="D81" s="6">
        <v>4000</v>
      </c>
      <c r="E81" s="8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 s="10">
        <v>2</v>
      </c>
      <c r="P81" s="10">
        <v>13</v>
      </c>
      <c r="Q81" s="12" t="s">
        <v>8317</v>
      </c>
      <c r="R81" t="s">
        <v>8319</v>
      </c>
      <c r="S81" s="16">
        <v>41817.866435185184</v>
      </c>
      <c r="T81" s="20">
        <v>41847.643750000003</v>
      </c>
    </row>
    <row r="82" spans="1:20" ht="174" x14ac:dyDescent="0.35">
      <c r="A82">
        <v>997</v>
      </c>
      <c r="B82" s="3" t="s">
        <v>998</v>
      </c>
      <c r="C82" s="3" t="s">
        <v>5107</v>
      </c>
      <c r="D82" s="6">
        <v>5000</v>
      </c>
      <c r="E82" s="8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 s="10">
        <v>1</v>
      </c>
      <c r="P82" s="10">
        <v>8.1300000000000008</v>
      </c>
      <c r="Q82" s="12" t="s">
        <v>8317</v>
      </c>
      <c r="R82" t="s">
        <v>8319</v>
      </c>
      <c r="S82" s="16">
        <v>41941.10297453704</v>
      </c>
      <c r="T82" s="20">
        <v>41971.144641203704</v>
      </c>
    </row>
  </sheetData>
  <conditionalFormatting sqref="F1:F82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2:O82 O1:P1 R1:T1">
    <cfRule type="colorScale" priority="60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9520D-A1E7-430A-89D9-CB7793CBE5BB}">
  <dimension ref="A1:M14"/>
  <sheetViews>
    <sheetView workbookViewId="0">
      <selection activeCell="F14" sqref="F14"/>
    </sheetView>
  </sheetViews>
  <sheetFormatPr defaultRowHeight="14.5" x14ac:dyDescent="0.35"/>
  <cols>
    <col min="1" max="1" width="26.26953125" style="17" bestFit="1" customWidth="1"/>
    <col min="2" max="2" width="10.08984375" style="17" bestFit="1" customWidth="1"/>
    <col min="3" max="3" width="10.7265625" style="17" bestFit="1" customWidth="1"/>
    <col min="4" max="5" width="8.7265625" style="17"/>
    <col min="6" max="6" width="14.26953125" style="17" bestFit="1" customWidth="1"/>
    <col min="7" max="7" width="10.08984375" style="17" bestFit="1" customWidth="1"/>
    <col min="8" max="8" width="11.08984375" style="17" bestFit="1" customWidth="1"/>
    <col min="9" max="10" width="8.7265625" style="17"/>
    <col min="11" max="11" width="14.26953125" style="17" bestFit="1" customWidth="1"/>
    <col min="12" max="13" width="10.6328125" style="17" bestFit="1" customWidth="1"/>
    <col min="14" max="16384" width="8.7265625" style="17"/>
  </cols>
  <sheetData>
    <row r="1" spans="1:13" x14ac:dyDescent="0.35">
      <c r="A1" s="38" t="s">
        <v>8391</v>
      </c>
      <c r="B1" s="17" t="s">
        <v>8385</v>
      </c>
      <c r="C1" s="17" t="s">
        <v>8386</v>
      </c>
      <c r="F1" s="38" t="s">
        <v>8392</v>
      </c>
      <c r="G1" s="17" t="s">
        <v>8385</v>
      </c>
      <c r="H1" s="17" t="s">
        <v>8386</v>
      </c>
      <c r="K1" s="38" t="s">
        <v>8393</v>
      </c>
      <c r="L1" s="17" t="s">
        <v>8385</v>
      </c>
      <c r="M1" s="17" t="s">
        <v>8386</v>
      </c>
    </row>
    <row r="2" spans="1:13" x14ac:dyDescent="0.35">
      <c r="A2" s="17" t="s">
        <v>8387</v>
      </c>
      <c r="B2" s="42">
        <f>AVERAGE('Successful US Kickstarters'!D:D)</f>
        <v>5048.8786407766993</v>
      </c>
      <c r="C2" s="42">
        <f>AVERAGE('Failed US Kickstarters'!D:D)</f>
        <v>10554.212</v>
      </c>
      <c r="F2" s="17" t="s">
        <v>8387</v>
      </c>
      <c r="G2" s="39">
        <f>AVERAGE('Successful US Music'!D:D)</f>
        <v>4017.1428571428573</v>
      </c>
      <c r="H2" s="39">
        <f>AVERAGE('Failed US Music'!D:D)</f>
        <v>40400.222222222219</v>
      </c>
      <c r="K2" s="17" t="s">
        <v>8387</v>
      </c>
      <c r="L2" s="42">
        <f>AVERAGE('Successful US Tech'!D:D)</f>
        <v>18040.470588235294</v>
      </c>
      <c r="M2" s="42">
        <f>AVERAGE('Failed US Tech'!D:D)</f>
        <v>50063.765432098764</v>
      </c>
    </row>
    <row r="3" spans="1:13" x14ac:dyDescent="0.35">
      <c r="A3" s="17" t="s">
        <v>8388</v>
      </c>
      <c r="B3" s="42">
        <f>MEDIAN('Successful US Kickstarters'!D:D)</f>
        <v>3000</v>
      </c>
      <c r="C3" s="42">
        <f>MEDIAN('Failed US Kickstarters'!D:D)</f>
        <v>5000</v>
      </c>
      <c r="F3" s="17" t="s">
        <v>8388</v>
      </c>
      <c r="G3" s="39">
        <f>MEDIAN('Successful US Music'!D:D)</f>
        <v>2500</v>
      </c>
      <c r="H3" s="39">
        <f>MEDIAN('Failed US Music'!D:D)</f>
        <v>11000</v>
      </c>
      <c r="K3" s="17" t="s">
        <v>8388</v>
      </c>
      <c r="L3" s="42">
        <f>MEDIAN('Successful US Tech'!D:D)</f>
        <v>12000</v>
      </c>
      <c r="M3" s="42">
        <f>MEDIAN('Failed US Tech'!D:D)</f>
        <v>27500</v>
      </c>
    </row>
    <row r="4" spans="1:13" x14ac:dyDescent="0.35">
      <c r="A4" s="17" t="s">
        <v>8394</v>
      </c>
      <c r="B4" s="42">
        <f>_xlfn.STDEV.P('Successful US Kickstarters'!D:D)</f>
        <v>7748.7537726373303</v>
      </c>
      <c r="C4" s="42">
        <f>_xlfn.STDEV.P('Failed US Kickstarters'!D:D)</f>
        <v>21967.731061515115</v>
      </c>
      <c r="G4" s="39"/>
      <c r="H4" s="39"/>
      <c r="L4" s="42"/>
      <c r="M4" s="42"/>
    </row>
    <row r="5" spans="1:13" x14ac:dyDescent="0.35">
      <c r="A5" s="17" t="s">
        <v>8395</v>
      </c>
      <c r="B5" s="42">
        <f>_xlfn.QUARTILE.EXC('Successful US Kickstarters'!D:D, 3)</f>
        <v>5000</v>
      </c>
      <c r="C5" s="42">
        <f>_xlfn.QUARTILE.EXC('Failed US Kickstarters'!D:D, 3)</f>
        <v>10000</v>
      </c>
      <c r="G5" s="39"/>
      <c r="H5" s="39"/>
      <c r="L5" s="42"/>
      <c r="M5" s="42"/>
    </row>
    <row r="6" spans="1:13" x14ac:dyDescent="0.35">
      <c r="A6" s="17" t="s">
        <v>8396</v>
      </c>
      <c r="B6" s="42">
        <f>_xlfn.QUARTILE.EXC('Successful US Kickstarters'!D:D, 1)</f>
        <v>1500</v>
      </c>
      <c r="C6" s="42">
        <f>_xlfn.QUARTILE.EXC('Failed US Kickstarters'!D:D, 1)</f>
        <v>2000</v>
      </c>
      <c r="G6" s="39"/>
      <c r="H6" s="39"/>
      <c r="L6" s="42"/>
      <c r="M6" s="42"/>
    </row>
    <row r="7" spans="1:13" x14ac:dyDescent="0.35">
      <c r="A7" s="17" t="s">
        <v>8397</v>
      </c>
      <c r="B7" s="42">
        <f>B5-B6</f>
        <v>3500</v>
      </c>
      <c r="C7" s="42">
        <f>C5-C6</f>
        <v>8000</v>
      </c>
      <c r="G7" s="39"/>
      <c r="H7" s="39"/>
      <c r="L7" s="42"/>
      <c r="M7" s="42"/>
    </row>
    <row r="8" spans="1:13" x14ac:dyDescent="0.35">
      <c r="B8" s="41"/>
      <c r="C8" s="41"/>
      <c r="G8" s="40"/>
      <c r="H8" s="40"/>
      <c r="L8" s="41"/>
      <c r="M8" s="41"/>
    </row>
    <row r="9" spans="1:13" x14ac:dyDescent="0.35">
      <c r="A9" s="17" t="s">
        <v>8389</v>
      </c>
      <c r="B9" s="41">
        <f>AVERAGE('Successful US Kickstarters'!E:E)</f>
        <v>5601.5458009708727</v>
      </c>
      <c r="C9" s="42">
        <f>AVERAGE('Failed US Kickstarters'!E:E)</f>
        <v>558.65484000000004</v>
      </c>
      <c r="F9" s="17" t="s">
        <v>8389</v>
      </c>
      <c r="G9" s="39">
        <f>AVERAGE('Successful US Music'!E:E)</f>
        <v>4758.1220000000003</v>
      </c>
      <c r="H9" s="39">
        <f>AVERAGE('Failed US Music'!E:E)</f>
        <v>228.61111111111111</v>
      </c>
      <c r="K9" s="17" t="s">
        <v>8389</v>
      </c>
      <c r="L9" s="42">
        <f>AVERAGE('Successful US Tech'!E:E)</f>
        <v>26243.058235294116</v>
      </c>
      <c r="M9" s="42">
        <f>AVERAGE('Failed US Tech'!E:E)</f>
        <v>7639.1902469135803</v>
      </c>
    </row>
    <row r="10" spans="1:13" x14ac:dyDescent="0.35">
      <c r="A10" s="17" t="s">
        <v>8390</v>
      </c>
      <c r="B10" s="42">
        <f>MEDIAN('Successful US Kickstarters'!E:E)</f>
        <v>3167.5</v>
      </c>
      <c r="C10" s="42">
        <f>MEDIAN('Failed US Kickstarters'!E:E)</f>
        <v>103</v>
      </c>
      <c r="F10" s="17" t="s">
        <v>8390</v>
      </c>
      <c r="G10" s="39">
        <f>MEDIAN('Successful US Music'!E:E)</f>
        <v>3460</v>
      </c>
      <c r="H10" s="39">
        <f>MEDIAN('Failed US Music'!E:E)</f>
        <v>25.5</v>
      </c>
      <c r="K10" s="17" t="s">
        <v>8390</v>
      </c>
      <c r="L10" s="42">
        <f>MEDIAN('Successful US Tech'!E:E)</f>
        <v>18855</v>
      </c>
      <c r="M10" s="42">
        <f>MEDIAN('Failed US Tech'!E:E)</f>
        <v>837</v>
      </c>
    </row>
    <row r="11" spans="1:13" x14ac:dyDescent="0.35">
      <c r="A11" s="17" t="s">
        <v>8398</v>
      </c>
      <c r="B11" s="42">
        <f>_xlfn.STDEV.P('Successful US Kickstarters'!E:E)</f>
        <v>8334.5731699164608</v>
      </c>
      <c r="C11" s="42">
        <f>_xlfn.STDEV.P('Failed US Kickstarters'!E:E)</f>
        <v>1330.5230280400915</v>
      </c>
    </row>
    <row r="12" spans="1:13" x14ac:dyDescent="0.35">
      <c r="A12" s="17" t="s">
        <v>8399</v>
      </c>
      <c r="B12" s="42">
        <f>_xlfn.QUARTILE.EXC('Successful US Kickstarters'!E:E, 3)</f>
        <v>5699</v>
      </c>
      <c r="C12" s="42">
        <f>_xlfn.QUARTILE.EXC('Failed US Kickstarters'!E:E, 3)</f>
        <v>501</v>
      </c>
    </row>
    <row r="13" spans="1:13" x14ac:dyDescent="0.35">
      <c r="A13" s="17" t="s">
        <v>8400</v>
      </c>
      <c r="B13" s="42">
        <f>_xlfn.QUARTILE.EXC('Successful US Kickstarters'!E:E, 1)</f>
        <v>1716.5074999999999</v>
      </c>
      <c r="C13" s="42">
        <f>_xlfn.QUARTILE.EXC('Failed US Kickstarters'!E:E, 1)</f>
        <v>9.25</v>
      </c>
    </row>
    <row r="14" spans="1:13" x14ac:dyDescent="0.35">
      <c r="A14" s="17" t="s">
        <v>8401</v>
      </c>
      <c r="B14" s="41">
        <f>B12-B13</f>
        <v>3982.4925000000003</v>
      </c>
      <c r="C14" s="41">
        <f>C12-C13</f>
        <v>491.75</v>
      </c>
    </row>
  </sheetData>
  <pageMargins left="0.7" right="0.7" top="0.75" bottom="0.75" header="0.3" footer="0.3"/>
  <pageSetup orientation="portrait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B5CC-E39B-46E2-B445-ADB962F2A02A}">
  <dimension ref="A1:T27"/>
  <sheetViews>
    <sheetView workbookViewId="0">
      <selection activeCell="D1" sqref="D1:E1048576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9" t="s">
        <v>8366</v>
      </c>
    </row>
    <row r="2" spans="1:20" ht="261" x14ac:dyDescent="0.35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 s="10">
        <v>100</v>
      </c>
      <c r="P2" s="10">
        <v>83.33</v>
      </c>
      <c r="Q2" s="12" t="s">
        <v>8315</v>
      </c>
      <c r="R2" t="s">
        <v>8357</v>
      </c>
      <c r="S2" s="16">
        <v>42097.874155092592</v>
      </c>
      <c r="T2" s="20">
        <v>42142.874155092592</v>
      </c>
    </row>
    <row r="3" spans="1:20" ht="232" x14ac:dyDescent="0.35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 s="10">
        <v>101</v>
      </c>
      <c r="P3" s="10">
        <v>162.77000000000001</v>
      </c>
      <c r="Q3" s="12" t="s">
        <v>8315</v>
      </c>
      <c r="R3" t="s">
        <v>8357</v>
      </c>
      <c r="S3" s="16">
        <v>42101.584074074075</v>
      </c>
      <c r="T3" s="20">
        <v>42131.584074074075</v>
      </c>
    </row>
    <row r="4" spans="1:20" ht="145" x14ac:dyDescent="0.35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 s="10">
        <v>133</v>
      </c>
      <c r="P4" s="10">
        <v>36.36</v>
      </c>
      <c r="Q4" s="12" t="s">
        <v>8315</v>
      </c>
      <c r="R4" t="s">
        <v>8357</v>
      </c>
      <c r="S4" s="16">
        <v>41803.457326388889</v>
      </c>
      <c r="T4" s="20">
        <v>41833.457326388889</v>
      </c>
    </row>
    <row r="5" spans="1:20" ht="261" x14ac:dyDescent="0.35">
      <c r="A5">
        <v>3188</v>
      </c>
      <c r="B5" s="3" t="s">
        <v>3188</v>
      </c>
      <c r="C5" s="3" t="s">
        <v>7298</v>
      </c>
      <c r="D5" s="6">
        <v>200</v>
      </c>
      <c r="E5" s="8">
        <v>130</v>
      </c>
      <c r="F5" t="s">
        <v>8220</v>
      </c>
      <c r="G5" t="s">
        <v>8224</v>
      </c>
      <c r="H5" t="s">
        <v>8246</v>
      </c>
      <c r="I5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 s="10">
        <v>65</v>
      </c>
      <c r="P5" s="10">
        <v>14.44</v>
      </c>
      <c r="Q5" s="12" t="s">
        <v>8315</v>
      </c>
      <c r="R5" t="s">
        <v>8357</v>
      </c>
      <c r="S5" s="16">
        <v>42144.415532407409</v>
      </c>
      <c r="T5" s="20">
        <v>42165.415532407409</v>
      </c>
    </row>
    <row r="6" spans="1:20" ht="246.5" x14ac:dyDescent="0.35">
      <c r="A6">
        <v>3192</v>
      </c>
      <c r="B6" s="3" t="s">
        <v>3192</v>
      </c>
      <c r="C6" s="3" t="s">
        <v>7302</v>
      </c>
      <c r="D6" s="6">
        <v>10000</v>
      </c>
      <c r="E6" s="8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 s="10">
        <v>1</v>
      </c>
      <c r="P6" s="10">
        <v>12.75</v>
      </c>
      <c r="Q6" s="12" t="s">
        <v>8315</v>
      </c>
      <c r="R6" t="s">
        <v>8357</v>
      </c>
      <c r="S6" s="16">
        <v>42018.94049768518</v>
      </c>
      <c r="T6" s="20">
        <v>42063.916666666672</v>
      </c>
    </row>
    <row r="7" spans="1:20" ht="217.5" x14ac:dyDescent="0.35">
      <c r="A7">
        <v>3193</v>
      </c>
      <c r="B7" s="3" t="s">
        <v>3193</v>
      </c>
      <c r="C7" s="3" t="s">
        <v>7303</v>
      </c>
      <c r="D7" s="6">
        <v>5000</v>
      </c>
      <c r="E7" s="8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 s="10">
        <v>12</v>
      </c>
      <c r="P7" s="10">
        <v>24.46</v>
      </c>
      <c r="Q7" s="12" t="s">
        <v>8315</v>
      </c>
      <c r="R7" t="s">
        <v>8357</v>
      </c>
      <c r="S7" s="16">
        <v>42010.968240740738</v>
      </c>
      <c r="T7" s="20">
        <v>42055.968240740738</v>
      </c>
    </row>
    <row r="8" spans="1:20" ht="261" x14ac:dyDescent="0.35">
      <c r="A8">
        <v>3201</v>
      </c>
      <c r="B8" s="3" t="s">
        <v>3201</v>
      </c>
      <c r="C8" s="3" t="s">
        <v>7311</v>
      </c>
      <c r="D8" s="6">
        <v>2000</v>
      </c>
      <c r="E8" s="8">
        <v>25</v>
      </c>
      <c r="F8" t="s">
        <v>8220</v>
      </c>
      <c r="G8" t="s">
        <v>8224</v>
      </c>
      <c r="H8" t="s">
        <v>8246</v>
      </c>
      <c r="I8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 s="10">
        <v>1</v>
      </c>
      <c r="P8" s="10">
        <v>12.5</v>
      </c>
      <c r="Q8" s="12" t="s">
        <v>8315</v>
      </c>
      <c r="R8" t="s">
        <v>8357</v>
      </c>
      <c r="S8" s="16">
        <v>41861.767094907409</v>
      </c>
      <c r="T8" s="20">
        <v>41882.767094907409</v>
      </c>
    </row>
    <row r="9" spans="1:20" ht="232" x14ac:dyDescent="0.35">
      <c r="A9">
        <v>3205</v>
      </c>
      <c r="B9" s="3" t="s">
        <v>3205</v>
      </c>
      <c r="C9" s="3" t="s">
        <v>7315</v>
      </c>
      <c r="D9" s="6">
        <v>8000</v>
      </c>
      <c r="E9" s="8">
        <v>273</v>
      </c>
      <c r="F9" t="s">
        <v>8220</v>
      </c>
      <c r="G9" t="s">
        <v>8224</v>
      </c>
      <c r="H9" t="s">
        <v>8246</v>
      </c>
      <c r="I9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 s="10">
        <v>3</v>
      </c>
      <c r="P9" s="10">
        <v>22.75</v>
      </c>
      <c r="Q9" s="12" t="s">
        <v>8315</v>
      </c>
      <c r="R9" t="s">
        <v>8357</v>
      </c>
      <c r="S9" s="16">
        <v>42095.374675925923</v>
      </c>
      <c r="T9" s="20">
        <v>42125.374675925923</v>
      </c>
    </row>
    <row r="10" spans="1:20" ht="275.5" x14ac:dyDescent="0.35">
      <c r="A10">
        <v>3630</v>
      </c>
      <c r="B10" s="3" t="s">
        <v>3628</v>
      </c>
      <c r="C10" s="3" t="s">
        <v>7740</v>
      </c>
      <c r="D10" s="6">
        <v>3000</v>
      </c>
      <c r="E10" s="8">
        <v>1</v>
      </c>
      <c r="F10" t="s">
        <v>8220</v>
      </c>
      <c r="G10" t="s">
        <v>8224</v>
      </c>
      <c r="H10" t="s">
        <v>8246</v>
      </c>
      <c r="I10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 s="10">
        <v>0</v>
      </c>
      <c r="P10" s="10">
        <v>1</v>
      </c>
      <c r="Q10" s="12" t="s">
        <v>8315</v>
      </c>
      <c r="R10" t="s">
        <v>8357</v>
      </c>
      <c r="S10" s="16">
        <v>41942.84710648148</v>
      </c>
      <c r="T10" s="20">
        <v>41972.888773148152</v>
      </c>
    </row>
    <row r="11" spans="1:20" ht="290" x14ac:dyDescent="0.35">
      <c r="A11">
        <v>3632</v>
      </c>
      <c r="B11" s="3" t="s">
        <v>3630</v>
      </c>
      <c r="C11" s="3" t="s">
        <v>7742</v>
      </c>
      <c r="D11" s="6">
        <v>500</v>
      </c>
      <c r="E11" s="8">
        <v>100</v>
      </c>
      <c r="F11" t="s">
        <v>8220</v>
      </c>
      <c r="G11" t="s">
        <v>8224</v>
      </c>
      <c r="H11" t="s">
        <v>8246</v>
      </c>
      <c r="I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 s="10">
        <v>20</v>
      </c>
      <c r="P11" s="10">
        <v>100</v>
      </c>
      <c r="Q11" s="12" t="s">
        <v>8315</v>
      </c>
      <c r="R11" t="s">
        <v>8357</v>
      </c>
      <c r="S11" s="16">
        <v>41946.936909722222</v>
      </c>
      <c r="T11" s="20">
        <v>41966.936909722222</v>
      </c>
    </row>
    <row r="12" spans="1:20" ht="275.5" x14ac:dyDescent="0.35">
      <c r="A12">
        <v>3647</v>
      </c>
      <c r="B12" s="3" t="s">
        <v>3645</v>
      </c>
      <c r="C12" s="3" t="s">
        <v>7757</v>
      </c>
      <c r="D12" s="6">
        <v>500</v>
      </c>
      <c r="E12" s="8">
        <v>30</v>
      </c>
      <c r="F12" t="s">
        <v>8220</v>
      </c>
      <c r="G12" t="s">
        <v>8224</v>
      </c>
      <c r="H12" t="s">
        <v>8246</v>
      </c>
      <c r="I12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 s="10">
        <v>6</v>
      </c>
      <c r="P12" s="10">
        <v>15</v>
      </c>
      <c r="Q12" s="12" t="s">
        <v>8315</v>
      </c>
      <c r="R12" t="s">
        <v>8357</v>
      </c>
      <c r="S12" s="16">
        <v>42598.749155092592</v>
      </c>
      <c r="T12" s="20">
        <v>42643.749155092592</v>
      </c>
    </row>
    <row r="13" spans="1:20" ht="275.5" x14ac:dyDescent="0.35">
      <c r="A13">
        <v>3752</v>
      </c>
      <c r="B13" s="3" t="s">
        <v>3749</v>
      </c>
      <c r="C13" s="3" t="s">
        <v>7862</v>
      </c>
      <c r="D13" s="6">
        <v>500</v>
      </c>
      <c r="E13" s="8">
        <v>565</v>
      </c>
      <c r="F13" t="s">
        <v>8218</v>
      </c>
      <c r="G13" t="s">
        <v>8224</v>
      </c>
      <c r="H13" t="s">
        <v>8246</v>
      </c>
      <c r="I13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 s="10">
        <v>113</v>
      </c>
      <c r="P13" s="10">
        <v>37.67</v>
      </c>
      <c r="Q13" s="12" t="s">
        <v>8315</v>
      </c>
      <c r="R13" t="s">
        <v>8357</v>
      </c>
      <c r="S13" s="16">
        <v>42619.802488425921</v>
      </c>
      <c r="T13" s="20">
        <v>42659.875</v>
      </c>
    </row>
    <row r="14" spans="1:20" ht="232" x14ac:dyDescent="0.35">
      <c r="A14">
        <v>3755</v>
      </c>
      <c r="B14" s="3" t="s">
        <v>3752</v>
      </c>
      <c r="C14" s="3" t="s">
        <v>7865</v>
      </c>
      <c r="D14" s="6">
        <v>550</v>
      </c>
      <c r="E14" s="8">
        <v>713</v>
      </c>
      <c r="F14" t="s">
        <v>8218</v>
      </c>
      <c r="G14" t="s">
        <v>8224</v>
      </c>
      <c r="H14" t="s">
        <v>8246</v>
      </c>
      <c r="I14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 s="10">
        <v>130</v>
      </c>
      <c r="P14" s="10">
        <v>25.46</v>
      </c>
      <c r="Q14" s="12" t="s">
        <v>8315</v>
      </c>
      <c r="R14" t="s">
        <v>8357</v>
      </c>
      <c r="S14" s="16">
        <v>42445.866979166662</v>
      </c>
      <c r="T14" s="20">
        <v>42475.866979166662</v>
      </c>
    </row>
    <row r="15" spans="1:20" ht="275.5" x14ac:dyDescent="0.35">
      <c r="A15">
        <v>3761</v>
      </c>
      <c r="B15" s="3" t="s">
        <v>3758</v>
      </c>
      <c r="C15" s="3" t="s">
        <v>7871</v>
      </c>
      <c r="D15" s="6">
        <v>500</v>
      </c>
      <c r="E15" s="8">
        <v>500</v>
      </c>
      <c r="F15" t="s">
        <v>8218</v>
      </c>
      <c r="G15" t="s">
        <v>8224</v>
      </c>
      <c r="H15" t="s">
        <v>8246</v>
      </c>
      <c r="I15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 s="10">
        <v>100</v>
      </c>
      <c r="P15" s="10">
        <v>166.67</v>
      </c>
      <c r="Q15" s="12" t="s">
        <v>8315</v>
      </c>
      <c r="R15" t="s">
        <v>8357</v>
      </c>
      <c r="S15" s="16">
        <v>42173.466863425929</v>
      </c>
      <c r="T15" s="20">
        <v>42226.958333333328</v>
      </c>
    </row>
    <row r="16" spans="1:20" ht="203" x14ac:dyDescent="0.35">
      <c r="A16">
        <v>3762</v>
      </c>
      <c r="B16" s="3" t="s">
        <v>3759</v>
      </c>
      <c r="C16" s="3" t="s">
        <v>7872</v>
      </c>
      <c r="D16" s="6">
        <v>1250</v>
      </c>
      <c r="E16" s="8">
        <v>1328</v>
      </c>
      <c r="F16" t="s">
        <v>8218</v>
      </c>
      <c r="G16" t="s">
        <v>8224</v>
      </c>
      <c r="H16" t="s">
        <v>8246</v>
      </c>
      <c r="I16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 s="10">
        <v>106</v>
      </c>
      <c r="P16" s="10">
        <v>47.43</v>
      </c>
      <c r="Q16" s="12" t="s">
        <v>8315</v>
      </c>
      <c r="R16" t="s">
        <v>8357</v>
      </c>
      <c r="S16" s="16">
        <v>42193.813530092593</v>
      </c>
      <c r="T16" s="20">
        <v>42218.813530092593</v>
      </c>
    </row>
    <row r="17" spans="1:20" ht="232" x14ac:dyDescent="0.35">
      <c r="A17">
        <v>3770</v>
      </c>
      <c r="B17" s="3" t="s">
        <v>3767</v>
      </c>
      <c r="C17" s="3" t="s">
        <v>7880</v>
      </c>
      <c r="D17" s="6">
        <v>2000</v>
      </c>
      <c r="E17" s="8">
        <v>2000</v>
      </c>
      <c r="F17" t="s">
        <v>8218</v>
      </c>
      <c r="G17" t="s">
        <v>8224</v>
      </c>
      <c r="H17" t="s">
        <v>8246</v>
      </c>
      <c r="I17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 s="10">
        <v>100</v>
      </c>
      <c r="P17" s="10">
        <v>100</v>
      </c>
      <c r="Q17" s="12" t="s">
        <v>8315</v>
      </c>
      <c r="R17" t="s">
        <v>8357</v>
      </c>
      <c r="S17" s="16">
        <v>42138.930671296301</v>
      </c>
      <c r="T17" s="20">
        <v>42168.930671296301</v>
      </c>
    </row>
    <row r="18" spans="1:20" ht="261" x14ac:dyDescent="0.35">
      <c r="A18">
        <v>3782</v>
      </c>
      <c r="B18" s="3" t="s">
        <v>3779</v>
      </c>
      <c r="C18" s="3" t="s">
        <v>7892</v>
      </c>
      <c r="D18" s="6">
        <v>2000</v>
      </c>
      <c r="E18" s="8">
        <v>2035</v>
      </c>
      <c r="F18" t="s">
        <v>8218</v>
      </c>
      <c r="G18" t="s">
        <v>8224</v>
      </c>
      <c r="H18" t="s">
        <v>8246</v>
      </c>
      <c r="I18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 s="10">
        <v>102</v>
      </c>
      <c r="P18" s="10">
        <v>75.37</v>
      </c>
      <c r="Q18" s="12" t="s">
        <v>8315</v>
      </c>
      <c r="R18" t="s">
        <v>8357</v>
      </c>
      <c r="S18" s="16">
        <v>42546.862233796302</v>
      </c>
      <c r="T18" s="20">
        <v>42575.958333333328</v>
      </c>
    </row>
    <row r="19" spans="1:20" ht="246.5" x14ac:dyDescent="0.35">
      <c r="A19">
        <v>3785</v>
      </c>
      <c r="B19" s="3" t="s">
        <v>3782</v>
      </c>
      <c r="C19" s="3" t="s">
        <v>7895</v>
      </c>
      <c r="D19" s="6">
        <v>2000</v>
      </c>
      <c r="E19" s="8">
        <v>3015</v>
      </c>
      <c r="F19" t="s">
        <v>8218</v>
      </c>
      <c r="G19" t="s">
        <v>8224</v>
      </c>
      <c r="H19" t="s">
        <v>8246</v>
      </c>
      <c r="I19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 s="10">
        <v>151</v>
      </c>
      <c r="P19" s="10">
        <v>100.5</v>
      </c>
      <c r="Q19" s="12" t="s">
        <v>8315</v>
      </c>
      <c r="R19" t="s">
        <v>8357</v>
      </c>
      <c r="S19" s="16">
        <v>42548.63853009259</v>
      </c>
      <c r="T19" s="20">
        <v>42584.418749999997</v>
      </c>
    </row>
    <row r="20" spans="1:20" ht="217.5" x14ac:dyDescent="0.35">
      <c r="A20">
        <v>3789</v>
      </c>
      <c r="B20" s="3" t="s">
        <v>3786</v>
      </c>
      <c r="C20" s="3" t="s">
        <v>7899</v>
      </c>
      <c r="D20" s="6">
        <v>3550</v>
      </c>
      <c r="E20" s="8">
        <v>116</v>
      </c>
      <c r="F20" t="s">
        <v>8220</v>
      </c>
      <c r="G20" t="s">
        <v>8224</v>
      </c>
      <c r="H20" t="s">
        <v>8246</v>
      </c>
      <c r="I20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 s="10">
        <v>3</v>
      </c>
      <c r="P20" s="10">
        <v>29</v>
      </c>
      <c r="Q20" s="12" t="s">
        <v>8315</v>
      </c>
      <c r="R20" t="s">
        <v>8357</v>
      </c>
      <c r="S20" s="16">
        <v>42138.798819444448</v>
      </c>
      <c r="T20" s="20">
        <v>42170.798819444448</v>
      </c>
    </row>
    <row r="21" spans="1:20" ht="261" x14ac:dyDescent="0.35">
      <c r="A21">
        <v>3794</v>
      </c>
      <c r="B21" s="3" t="s">
        <v>3791</v>
      </c>
      <c r="C21" s="3" t="s">
        <v>7904</v>
      </c>
      <c r="D21" s="6">
        <v>5000</v>
      </c>
      <c r="E21" s="8">
        <v>50</v>
      </c>
      <c r="F21" t="s">
        <v>8220</v>
      </c>
      <c r="G21" t="s">
        <v>8224</v>
      </c>
      <c r="H21" t="s">
        <v>8246</v>
      </c>
      <c r="I21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 s="10">
        <v>1</v>
      </c>
      <c r="P21" s="10">
        <v>50</v>
      </c>
      <c r="Q21" s="12" t="s">
        <v>8315</v>
      </c>
      <c r="R21" t="s">
        <v>8357</v>
      </c>
      <c r="S21" s="16">
        <v>42132.58048611111</v>
      </c>
      <c r="T21" s="20">
        <v>42162.58048611111</v>
      </c>
    </row>
    <row r="22" spans="1:20" ht="217.5" x14ac:dyDescent="0.35">
      <c r="A22">
        <v>3795</v>
      </c>
      <c r="B22" s="3" t="s">
        <v>3792</v>
      </c>
      <c r="C22" s="3" t="s">
        <v>7905</v>
      </c>
      <c r="D22" s="6">
        <v>600</v>
      </c>
      <c r="E22" s="8">
        <v>10</v>
      </c>
      <c r="F22" t="s">
        <v>8220</v>
      </c>
      <c r="G22" t="s">
        <v>8224</v>
      </c>
      <c r="H22" t="s">
        <v>8246</v>
      </c>
      <c r="I22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 s="10">
        <v>2</v>
      </c>
      <c r="P22" s="10">
        <v>5</v>
      </c>
      <c r="Q22" s="12" t="s">
        <v>8315</v>
      </c>
      <c r="R22" t="s">
        <v>8357</v>
      </c>
      <c r="S22" s="16">
        <v>42201.436226851853</v>
      </c>
      <c r="T22" s="20">
        <v>42244.9375</v>
      </c>
    </row>
    <row r="23" spans="1:20" ht="87" x14ac:dyDescent="0.35">
      <c r="A23">
        <v>3868</v>
      </c>
      <c r="B23" s="3" t="s">
        <v>3865</v>
      </c>
      <c r="C23" s="3" t="s">
        <v>7977</v>
      </c>
      <c r="D23" s="6">
        <v>5000</v>
      </c>
      <c r="E23" s="8">
        <v>10</v>
      </c>
      <c r="F23" t="s">
        <v>8219</v>
      </c>
      <c r="G23" t="s">
        <v>8224</v>
      </c>
      <c r="H23" t="s">
        <v>8246</v>
      </c>
      <c r="I23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 s="10">
        <v>0</v>
      </c>
      <c r="P23" s="10">
        <v>10</v>
      </c>
      <c r="Q23" s="12" t="s">
        <v>8315</v>
      </c>
      <c r="R23" t="s">
        <v>8357</v>
      </c>
      <c r="S23" s="16">
        <v>41865.659780092588</v>
      </c>
      <c r="T23" s="20">
        <v>41890.659780092588</v>
      </c>
    </row>
    <row r="24" spans="1:20" ht="261" x14ac:dyDescent="0.35">
      <c r="A24">
        <v>3876</v>
      </c>
      <c r="B24" s="3" t="s">
        <v>3873</v>
      </c>
      <c r="C24" s="3" t="s">
        <v>7985</v>
      </c>
      <c r="D24" s="6">
        <v>3900</v>
      </c>
      <c r="E24" s="8">
        <v>2059</v>
      </c>
      <c r="F24" t="s">
        <v>8219</v>
      </c>
      <c r="G24" t="s">
        <v>8224</v>
      </c>
      <c r="H24" t="s">
        <v>8246</v>
      </c>
      <c r="I24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 s="10">
        <v>53</v>
      </c>
      <c r="P24" s="10">
        <v>44.76</v>
      </c>
      <c r="Q24" s="12" t="s">
        <v>8315</v>
      </c>
      <c r="R24" t="s">
        <v>8357</v>
      </c>
      <c r="S24" s="16">
        <v>42372.624166666668</v>
      </c>
      <c r="T24" s="20">
        <v>42402.624166666668</v>
      </c>
    </row>
    <row r="25" spans="1:20" ht="203" x14ac:dyDescent="0.35">
      <c r="A25">
        <v>3879</v>
      </c>
      <c r="B25" s="3" t="s">
        <v>3876</v>
      </c>
      <c r="C25" s="3" t="s">
        <v>7988</v>
      </c>
      <c r="D25" s="6">
        <v>15000</v>
      </c>
      <c r="E25" s="8">
        <v>0</v>
      </c>
      <c r="F25" t="s">
        <v>8219</v>
      </c>
      <c r="G25" t="s">
        <v>8224</v>
      </c>
      <c r="H25" t="s">
        <v>8246</v>
      </c>
      <c r="I25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 s="10">
        <v>0</v>
      </c>
      <c r="P25" s="10">
        <v>0</v>
      </c>
      <c r="Q25" s="12" t="s">
        <v>8315</v>
      </c>
      <c r="R25" t="s">
        <v>8357</v>
      </c>
      <c r="S25" s="16">
        <v>41999.861064814817</v>
      </c>
      <c r="T25" s="20">
        <v>42029.861064814817</v>
      </c>
    </row>
    <row r="26" spans="1:20" ht="275.5" x14ac:dyDescent="0.35">
      <c r="A26">
        <v>3880</v>
      </c>
      <c r="B26" s="3" t="s">
        <v>3877</v>
      </c>
      <c r="C26" s="3" t="s">
        <v>7989</v>
      </c>
      <c r="D26" s="6">
        <v>7500</v>
      </c>
      <c r="E26" s="8">
        <v>980</v>
      </c>
      <c r="F26" t="s">
        <v>8219</v>
      </c>
      <c r="G26" t="s">
        <v>8224</v>
      </c>
      <c r="H26" t="s">
        <v>8246</v>
      </c>
      <c r="I26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 s="10">
        <v>13</v>
      </c>
      <c r="P26" s="10">
        <v>57.65</v>
      </c>
      <c r="Q26" s="12" t="s">
        <v>8315</v>
      </c>
      <c r="R26" t="s">
        <v>8357</v>
      </c>
      <c r="S26" s="16">
        <v>41815.815046296295</v>
      </c>
      <c r="T26" s="20">
        <v>41850.958333333336</v>
      </c>
    </row>
    <row r="27" spans="1:20" ht="304.5" x14ac:dyDescent="0.35">
      <c r="A27">
        <v>3883</v>
      </c>
      <c r="B27" s="3" t="s">
        <v>3880</v>
      </c>
      <c r="C27" s="3" t="s">
        <v>7992</v>
      </c>
      <c r="D27" s="6">
        <v>15000</v>
      </c>
      <c r="E27" s="8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 s="10">
        <v>0</v>
      </c>
      <c r="P27" s="10">
        <v>0</v>
      </c>
      <c r="Q27" s="12" t="s">
        <v>8315</v>
      </c>
      <c r="R27" t="s">
        <v>8357</v>
      </c>
      <c r="S27" s="16">
        <v>41854.602650462963</v>
      </c>
      <c r="T27" s="20">
        <v>41884.602650462963</v>
      </c>
    </row>
  </sheetData>
  <sortState xmlns:xlrd2="http://schemas.microsoft.com/office/spreadsheetml/2017/richdata2" ref="A2:T27">
    <sortCondition ref="G1:G27"/>
  </sortState>
  <conditionalFormatting sqref="F1:F27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7 O1:P1 R1:T1">
    <cfRule type="colorScale" priority="7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Successful US Music</vt:lpstr>
      <vt:lpstr>Failed US Music</vt:lpstr>
      <vt:lpstr>Successful US Tech</vt:lpstr>
      <vt:lpstr>Failed US Tech</vt:lpstr>
      <vt:lpstr>Descriptive Statistics</vt:lpstr>
      <vt:lpstr>Visualizing Distributions Data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Dave Letterle</cp:lastModifiedBy>
  <dcterms:created xsi:type="dcterms:W3CDTF">2017-04-20T15:17:24Z</dcterms:created>
  <dcterms:modified xsi:type="dcterms:W3CDTF">2022-02-14T16:33:31Z</dcterms:modified>
</cp:coreProperties>
</file>