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AMIRo\FBG_Needle_Calibration_Data\needle_3CH_3AA\Jig_Calibration_11-15-20\"/>
    </mc:Choice>
  </mc:AlternateContent>
  <xr:revisionPtr revIDLastSave="0" documentId="13_ncr:1_{EFCEDBCC-A1D5-421B-B14B-362C3525D341}" xr6:coauthVersionLast="45" xr6:coauthVersionMax="45" xr10:uidLastSave="{00000000-0000-0000-0000-000000000000}"/>
  <bookViews>
    <workbookView xWindow="1905" yWindow="1905" windowWidth="21600" windowHeight="11835" tabRatio="982" activeTab="7" xr2:uid="{00000000-000D-0000-FFFF-FFFF00000000}"/>
  </bookViews>
  <sheets>
    <sheet name="Data Summary" sheetId="1" r:id="rId1"/>
    <sheet name="AA1 Response vs Curv" sheetId="2" r:id="rId2"/>
    <sheet name="Corr T AA1 Response vs Curv" sheetId="3" r:id="rId3"/>
    <sheet name="AA2 Response vs Curv" sheetId="4" r:id="rId4"/>
    <sheet name="Corr T AA2 Response vs Curv" sheetId="5" r:id="rId5"/>
    <sheet name="AA3 Response vs Curv" sheetId="6" r:id="rId6"/>
    <sheet name="Corr T AA3 Response vs Curv" sheetId="7" r:id="rId7"/>
    <sheet name="Expmt. 1" sheetId="8" r:id="rId8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S20" i="1" l="1"/>
  <c r="M20" i="1"/>
  <c r="G20" i="1"/>
  <c r="S19" i="1"/>
  <c r="M19" i="1"/>
  <c r="G19" i="1"/>
  <c r="M18" i="1"/>
  <c r="S17" i="1"/>
  <c r="M17" i="1"/>
  <c r="S16" i="1"/>
  <c r="M16" i="1"/>
  <c r="G16" i="1"/>
  <c r="G15" i="1"/>
  <c r="G14" i="1"/>
  <c r="V9" i="1"/>
  <c r="U9" i="1"/>
  <c r="T9" i="1"/>
  <c r="P9" i="1"/>
  <c r="O9" i="1"/>
  <c r="N9" i="1"/>
  <c r="Q9" i="1" s="1"/>
  <c r="P20" i="1" s="1"/>
  <c r="J9" i="1"/>
  <c r="I9" i="1"/>
  <c r="H9" i="1"/>
  <c r="E9" i="1"/>
  <c r="D9" i="1"/>
  <c r="S9" i="1" s="1"/>
  <c r="C9" i="1"/>
  <c r="M9" i="1" s="1"/>
  <c r="B9" i="1"/>
  <c r="G9" i="1" s="1"/>
  <c r="W8" i="1"/>
  <c r="T19" i="1" s="1"/>
  <c r="V8" i="1"/>
  <c r="U8" i="1"/>
  <c r="T8" i="1"/>
  <c r="P8" i="1"/>
  <c r="Q8" i="1" s="1"/>
  <c r="O8" i="1"/>
  <c r="N8" i="1"/>
  <c r="J8" i="1"/>
  <c r="I8" i="1"/>
  <c r="H8" i="1"/>
  <c r="E8" i="1"/>
  <c r="D8" i="1"/>
  <c r="S8" i="1" s="1"/>
  <c r="C8" i="1"/>
  <c r="M8" i="1" s="1"/>
  <c r="B8" i="1"/>
  <c r="G8" i="1" s="1"/>
  <c r="V7" i="1"/>
  <c r="U7" i="1"/>
  <c r="T7" i="1"/>
  <c r="S7" i="1"/>
  <c r="P7" i="1"/>
  <c r="O7" i="1"/>
  <c r="N7" i="1"/>
  <c r="Q7" i="1" s="1"/>
  <c r="J7" i="1"/>
  <c r="K7" i="1" s="1"/>
  <c r="I7" i="1"/>
  <c r="H7" i="1"/>
  <c r="E7" i="1"/>
  <c r="D7" i="1"/>
  <c r="C7" i="1"/>
  <c r="S18" i="1" s="1"/>
  <c r="B7" i="1"/>
  <c r="G7" i="1" s="1"/>
  <c r="V6" i="1"/>
  <c r="U6" i="1"/>
  <c r="T6" i="1"/>
  <c r="P6" i="1"/>
  <c r="O6" i="1"/>
  <c r="N6" i="1"/>
  <c r="J6" i="1"/>
  <c r="I6" i="1"/>
  <c r="H6" i="1"/>
  <c r="K6" i="1" s="1"/>
  <c r="H17" i="1" s="1"/>
  <c r="E6" i="1"/>
  <c r="D6" i="1"/>
  <c r="S6" i="1" s="1"/>
  <c r="C6" i="1"/>
  <c r="M6" i="1" s="1"/>
  <c r="B6" i="1"/>
  <c r="G6" i="1" s="1"/>
  <c r="V5" i="1"/>
  <c r="U5" i="1"/>
  <c r="T5" i="1"/>
  <c r="S5" i="1"/>
  <c r="P5" i="1"/>
  <c r="O5" i="1"/>
  <c r="N5" i="1"/>
  <c r="J5" i="1"/>
  <c r="I5" i="1"/>
  <c r="H5" i="1"/>
  <c r="G5" i="1"/>
  <c r="E5" i="1"/>
  <c r="D5" i="1"/>
  <c r="C5" i="1"/>
  <c r="M5" i="1" s="1"/>
  <c r="B5" i="1"/>
  <c r="V4" i="1"/>
  <c r="U4" i="1"/>
  <c r="T4" i="1"/>
  <c r="S4" i="1"/>
  <c r="P4" i="1"/>
  <c r="O4" i="1"/>
  <c r="N4" i="1"/>
  <c r="J4" i="1"/>
  <c r="I4" i="1"/>
  <c r="H4" i="1"/>
  <c r="E4" i="1"/>
  <c r="D4" i="1"/>
  <c r="C4" i="1"/>
  <c r="M4" i="1" s="1"/>
  <c r="B4" i="1"/>
  <c r="G4" i="1" s="1"/>
  <c r="V3" i="1"/>
  <c r="U3" i="1"/>
  <c r="T3" i="1"/>
  <c r="P3" i="1"/>
  <c r="O3" i="1"/>
  <c r="N3" i="1"/>
  <c r="J3" i="1"/>
  <c r="I3" i="1"/>
  <c r="H3" i="1"/>
  <c r="G3" i="1"/>
  <c r="E3" i="1"/>
  <c r="D3" i="1"/>
  <c r="S3" i="1" s="1"/>
  <c r="C3" i="1"/>
  <c r="S14" i="1" s="1"/>
  <c r="B3" i="1"/>
  <c r="J17" i="1" l="1"/>
  <c r="N18" i="1"/>
  <c r="P18" i="1"/>
  <c r="W5" i="1"/>
  <c r="N19" i="1"/>
  <c r="I17" i="1"/>
  <c r="O19" i="1"/>
  <c r="U20" i="1"/>
  <c r="V19" i="1"/>
  <c r="J18" i="1"/>
  <c r="V20" i="1"/>
  <c r="O18" i="1"/>
  <c r="P19" i="1"/>
  <c r="K3" i="1"/>
  <c r="H14" i="1" s="1"/>
  <c r="H18" i="1"/>
  <c r="K8" i="1"/>
  <c r="J19" i="1" s="1"/>
  <c r="U19" i="1"/>
  <c r="W9" i="1"/>
  <c r="T20" i="1" s="1"/>
  <c r="Q4" i="1"/>
  <c r="O15" i="1" s="1"/>
  <c r="I18" i="1"/>
  <c r="U16" i="1"/>
  <c r="O20" i="1"/>
  <c r="U14" i="1"/>
  <c r="V14" i="1"/>
  <c r="V16" i="1"/>
  <c r="I19" i="1"/>
  <c r="G17" i="1"/>
  <c r="H19" i="1"/>
  <c r="N20" i="1"/>
  <c r="M3" i="1"/>
  <c r="M14" i="1"/>
  <c r="S15" i="1"/>
  <c r="W3" i="1"/>
  <c r="T14" i="1" s="1"/>
  <c r="K9" i="1"/>
  <c r="H20" i="1" s="1"/>
  <c r="K4" i="1"/>
  <c r="I15" i="1" s="1"/>
  <c r="Q5" i="1"/>
  <c r="O16" i="1" s="1"/>
  <c r="W6" i="1"/>
  <c r="Q3" i="1"/>
  <c r="N14" i="1" s="1"/>
  <c r="W4" i="1"/>
  <c r="V15" i="1" s="1"/>
  <c r="M7" i="1"/>
  <c r="M15" i="1"/>
  <c r="G18" i="1"/>
  <c r="K5" i="1"/>
  <c r="H16" i="1" s="1"/>
  <c r="Q6" i="1"/>
  <c r="N17" i="1" s="1"/>
  <c r="W7" i="1"/>
  <c r="T18" i="1" s="1"/>
  <c r="T16" i="1"/>
  <c r="N15" i="1"/>
  <c r="I14" i="1" l="1"/>
  <c r="U15" i="1"/>
  <c r="V18" i="1"/>
  <c r="J14" i="1"/>
  <c r="P15" i="1"/>
  <c r="O14" i="1"/>
  <c r="I16" i="1"/>
  <c r="I20" i="1"/>
  <c r="J16" i="1"/>
  <c r="P17" i="1"/>
  <c r="P14" i="1"/>
  <c r="V17" i="1"/>
  <c r="T17" i="1"/>
  <c r="P16" i="1"/>
  <c r="N16" i="1"/>
  <c r="J15" i="1"/>
  <c r="H15" i="1"/>
  <c r="T15" i="1"/>
  <c r="O17" i="1"/>
  <c r="J20" i="1"/>
  <c r="U18" i="1"/>
  <c r="U17" i="1"/>
</calcChain>
</file>

<file path=xl/sharedStrings.xml><?xml version="1.0" encoding="utf-8"?>
<sst xmlns="http://schemas.openxmlformats.org/spreadsheetml/2006/main" count="83" uniqueCount="31">
  <si>
    <t>Curvature</t>
  </si>
  <si>
    <t>Active Area 1</t>
  </si>
  <si>
    <t>Active Area 2</t>
  </si>
  <si>
    <t>Active Area 3</t>
  </si>
  <si>
    <t>Displacement</t>
  </si>
  <si>
    <t>AA1</t>
  </si>
  <si>
    <t>AA2</t>
  </si>
  <si>
    <t>AA3</t>
  </si>
  <si>
    <t>AA4</t>
  </si>
  <si>
    <t>Ch 1</t>
  </si>
  <si>
    <t>Ch 2</t>
  </si>
  <si>
    <t>Ch 3</t>
  </si>
  <si>
    <t>Avg Shift</t>
  </si>
  <si>
    <t>x</t>
  </si>
  <si>
    <t>TEMPERATURE CORRECTED</t>
  </si>
  <si>
    <t>AA 1</t>
  </si>
  <si>
    <t>AA 2</t>
  </si>
  <si>
    <t>AA 3</t>
  </si>
  <si>
    <t>CH1 | AA1</t>
  </si>
  <si>
    <t>CH1 | AA2</t>
  </si>
  <si>
    <t>CH1 | AA3</t>
  </si>
  <si>
    <t>CH2 | AA1</t>
  </si>
  <si>
    <t>CH2 | AA2</t>
  </si>
  <si>
    <t>CH2 | AA3</t>
  </si>
  <si>
    <t>CH3 | AA1</t>
  </si>
  <si>
    <t>CH3 | AA2</t>
  </si>
  <si>
    <t>CH3 | AA3</t>
  </si>
  <si>
    <t>Average Curvature (1/m)</t>
  </si>
  <si>
    <t>Std Dev (1/m)</t>
  </si>
  <si>
    <t>Average (nm)</t>
  </si>
  <si>
    <t>STD (nm)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</si>
</sst>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"/>
  </numFmts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Alignment="1">
      <alignment horizontal="center" vertical="center"/>
    </xf>
    <xf numFmtId="164" fontId="0" fillId="0" borderId="0" xfId="0" applyNumberFormat="1" applyFont="1" applyAlignment="1">
      <alignment horizontal="center" vertical="center"/>
    </xf>
    <xf numFmtId="165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ED7D31"/>
      <rgbColor rgb="FF59595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Active Area 1:
Signal Response vs Curvature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4518235122884402E-2"/>
          <c:y val="0.109323101592028"/>
          <c:w val="0.91096602486796696"/>
          <c:h val="0.75111671057152696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Summary'!$H$2</c:f>
              <c:strCache>
                <c:ptCount val="1"/>
                <c:pt idx="0">
                  <c:v>Ch 1</c:v>
                </c:pt>
              </c:strCache>
            </c:strRef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80">
                <a:solidFill>
                  <a:srgbClr val="4472C4"/>
                </a:solidFill>
                <a:round/>
              </a:ln>
            </c:spPr>
            <c:trendlineType val="linear"/>
            <c:dispRSqr val="0"/>
            <c:dispEq val="0"/>
          </c:trendline>
          <c:xVal>
            <c:numRef>
              <c:f>'Data Summary'!$G$3:$G$9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'Data Summary'!$H$3:$H$9</c:f>
              <c:numCache>
                <c:formatCode>General</c:formatCode>
                <c:ptCount val="7"/>
                <c:pt idx="0">
                  <c:v>0</c:v>
                </c:pt>
                <c:pt idx="1">
                  <c:v>5.9486355351054954E-2</c:v>
                </c:pt>
                <c:pt idx="2">
                  <c:v>3.5255071891015177E-2</c:v>
                </c:pt>
                <c:pt idx="3">
                  <c:v>8.6447886332052803E-2</c:v>
                </c:pt>
                <c:pt idx="4">
                  <c:v>0.11981662928405967</c:v>
                </c:pt>
                <c:pt idx="5">
                  <c:v>0.13713594848400135</c:v>
                </c:pt>
                <c:pt idx="6">
                  <c:v>0.16928255517200341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9A-4D84-90E4-4D680AA425B3}"/>
            </c:ext>
          </c:extLst>
        </c:ser>
        <c:ser>
          <c:idx val="1"/>
          <c:order val="1"/>
          <c:tx>
            <c:strRef>
              <c:f>'Data Summary'!$I$2</c:f>
              <c:strCache>
                <c:ptCount val="1"/>
                <c:pt idx="0">
                  <c:v>Ch 2</c:v>
                </c:pt>
              </c:strCache>
            </c:strRef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80">
                <a:solidFill>
                  <a:srgbClr val="ED7D31"/>
                </a:solidFill>
                <a:round/>
              </a:ln>
            </c:spPr>
            <c:trendlineType val="linear"/>
            <c:dispRSqr val="0"/>
            <c:dispEq val="0"/>
          </c:trendline>
          <c:xVal>
            <c:numRef>
              <c:f>'Data Summary'!$G$3:$G$9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'Data Summary'!$I$3:$I$9</c:f>
              <c:numCache>
                <c:formatCode>General</c:formatCode>
                <c:ptCount val="7"/>
                <c:pt idx="0">
                  <c:v>0</c:v>
                </c:pt>
                <c:pt idx="1">
                  <c:v>6.521485468897481E-2</c:v>
                </c:pt>
                <c:pt idx="2">
                  <c:v>0.32875624838584372</c:v>
                </c:pt>
                <c:pt idx="3">
                  <c:v>0.40768935592882372</c:v>
                </c:pt>
                <c:pt idx="4">
                  <c:v>0.5079918714948235</c:v>
                </c:pt>
                <c:pt idx="5">
                  <c:v>0.66608150398587895</c:v>
                </c:pt>
                <c:pt idx="6">
                  <c:v>0.8425964696518804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29A-4D84-90E4-4D680AA425B3}"/>
            </c:ext>
          </c:extLst>
        </c:ser>
        <c:ser>
          <c:idx val="2"/>
          <c:order val="2"/>
          <c:tx>
            <c:strRef>
              <c:f>'Data Summary'!$J$2</c:f>
              <c:strCache>
                <c:ptCount val="1"/>
                <c:pt idx="0">
                  <c:v>Ch 3</c:v>
                </c:pt>
              </c:strCache>
            </c:strRef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80">
                <a:solidFill>
                  <a:srgbClr val="A5A5A5"/>
                </a:solidFill>
                <a:round/>
              </a:ln>
            </c:spPr>
            <c:trendlineType val="linear"/>
            <c:dispRSqr val="0"/>
            <c:dispEq val="0"/>
          </c:trendline>
          <c:xVal>
            <c:numRef>
              <c:f>'Data Summary'!$G$3:$G$9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'Data Summary'!$J$3:$J$9</c:f>
              <c:numCache>
                <c:formatCode>General</c:formatCode>
                <c:ptCount val="7"/>
                <c:pt idx="0">
                  <c:v>0</c:v>
                </c:pt>
                <c:pt idx="1">
                  <c:v>-0.1207037612930435</c:v>
                </c:pt>
                <c:pt idx="2">
                  <c:v>-0.31624042786302198</c:v>
                </c:pt>
                <c:pt idx="3">
                  <c:v>-0.44392503565995867</c:v>
                </c:pt>
                <c:pt idx="4">
                  <c:v>-0.57345745129987336</c:v>
                </c:pt>
                <c:pt idx="5">
                  <c:v>-0.7456918138589117</c:v>
                </c:pt>
                <c:pt idx="6">
                  <c:v>-0.93132184622891145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29A-4D84-90E4-4D680AA42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278563"/>
        <c:axId val="91308340"/>
      </c:scatterChart>
      <c:valAx>
        <c:axId val="54278563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Curvature (1/m)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91308340"/>
        <c:crosses val="autoZero"/>
        <c:crossBetween val="midCat"/>
      </c:valAx>
      <c:valAx>
        <c:axId val="9130834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Signal Response (mn)</a:t>
                </a:r>
              </a:p>
            </c:rich>
          </c:tx>
          <c:layout>
            <c:manualLayout>
              <c:xMode val="edge"/>
              <c:yMode val="edge"/>
              <c:x val="8.8160685324572708E-3"/>
              <c:y val="0.40946054289313899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54278563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Active Area 4: Signal Response vs. Curvature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CH 1</c:v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80">
                <a:solidFill>
                  <a:srgbClr val="4472C4"/>
                </a:solidFill>
                <a:round/>
              </a:ln>
            </c:spPr>
            <c:trendlineType val="linear"/>
            <c:dispRSqr val="1"/>
            <c:dispEq val="1"/>
            <c:trendlineLbl>
              <c:numFmt formatCode="General" sourceLinked="0"/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'Expmt. 1'!$M$3:$M$1002</c:f>
                <c:numCache>
                  <c:formatCode>General</c:formatCode>
                  <c:ptCount val="1000"/>
                  <c:pt idx="0">
                    <c:v>3.2612105737944171E-4</c:v>
                  </c:pt>
                  <c:pt idx="1">
                    <c:v>1.3826062143425749E-3</c:v>
                  </c:pt>
                  <c:pt idx="2">
                    <c:v>2.3292602833801281E-3</c:v>
                  </c:pt>
                  <c:pt idx="3">
                    <c:v>3.533170114901256E-3</c:v>
                  </c:pt>
                  <c:pt idx="4">
                    <c:v>4.7150108061831614E-3</c:v>
                  </c:pt>
                  <c:pt idx="5">
                    <c:v>4.3205560097047801E-3</c:v>
                  </c:pt>
                  <c:pt idx="6">
                    <c:v>8.3966769128761224E-3</c:v>
                  </c:pt>
                </c:numCache>
              </c:numRef>
            </c:plus>
            <c:minus>
              <c:numRef>
                <c:f>'Expmt. 1'!$M$3:$M$1002</c:f>
                <c:numCache>
                  <c:formatCode>General</c:formatCode>
                  <c:ptCount val="1000"/>
                  <c:pt idx="0">
                    <c:v>3.2612105737944171E-4</c:v>
                  </c:pt>
                  <c:pt idx="1">
                    <c:v>1.3826062143425749E-3</c:v>
                  </c:pt>
                  <c:pt idx="2">
                    <c:v>2.3292602833801281E-3</c:v>
                  </c:pt>
                  <c:pt idx="3">
                    <c:v>3.533170114901256E-3</c:v>
                  </c:pt>
                  <c:pt idx="4">
                    <c:v>4.7150108061831614E-3</c:v>
                  </c:pt>
                  <c:pt idx="5">
                    <c:v>4.3205560097047801E-3</c:v>
                  </c:pt>
                  <c:pt idx="6">
                    <c:v>8.3966769128761224E-3</c:v>
                  </c:pt>
                </c:numCache>
              </c:numRef>
            </c:minus>
          </c:errBars>
          <c:errBars>
            <c:errDir val="x"/>
            <c:errBarType val="both"/>
            <c:errValType val="cust"/>
            <c:noEndCap val="0"/>
            <c:plus>
              <c:numRef>
                <c:f>'Expmt. 1'!$G$3:$G$1002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plus>
            <c:minus>
              <c:numRef>
                <c:f>'Expmt. 1'!$G$3:$G$1002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minus>
          </c:errBars>
          <c:xVal>
            <c:numRef>
              <c:f>'Expmt. 1'!$F$3:$F$1002</c:f>
              <c:numCache>
                <c:formatCode>0.0</c:formatCode>
                <c:ptCount val="1000"/>
                <c:pt idx="0">
                  <c:v>0</c:v>
                </c:pt>
                <c:pt idx="1">
                  <c:v>0.8</c:v>
                </c:pt>
                <c:pt idx="2">
                  <c:v>1.25</c:v>
                </c:pt>
                <c:pt idx="3">
                  <c:v>1.6</c:v>
                </c:pt>
                <c:pt idx="4">
                  <c:v>2</c:v>
                </c:pt>
                <c:pt idx="5">
                  <c:v>2.5</c:v>
                </c:pt>
                <c:pt idx="6" formatCode="General">
                  <c:v>4</c:v>
                </c:pt>
              </c:numCache>
            </c:numRef>
          </c:xVal>
          <c:yVal>
            <c:numRef>
              <c:f>'Expmt. 1'!$N$3:$N$1002</c:f>
              <c:numCache>
                <c:formatCode>General</c:formatCode>
                <c:ptCount val="1000"/>
                <c:pt idx="0">
                  <c:v>1540.4940842527801</c:v>
                </c:pt>
                <c:pt idx="1">
                  <c:v>1540.5592991074691</c:v>
                </c:pt>
                <c:pt idx="2">
                  <c:v>1540.822840501166</c:v>
                </c:pt>
                <c:pt idx="3">
                  <c:v>1540.9017736087089</c:v>
                </c:pt>
                <c:pt idx="4">
                  <c:v>1541.0020761242749</c:v>
                </c:pt>
                <c:pt idx="5">
                  <c:v>1541.160165756766</c:v>
                </c:pt>
                <c:pt idx="6">
                  <c:v>1541.336680722432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B7-45F9-ACB0-DF3798C2667E}"/>
            </c:ext>
          </c:extLst>
        </c:ser>
        <c:ser>
          <c:idx val="1"/>
          <c:order val="1"/>
          <c:tx>
            <c:v>CH 2</c:v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80">
                <a:solidFill>
                  <a:srgbClr val="ED7D31"/>
                </a:solidFill>
                <a:round/>
              </a:ln>
            </c:spPr>
            <c:trendlineType val="linear"/>
            <c:dispRSqr val="1"/>
            <c:dispEq val="1"/>
            <c:trendlineLbl>
              <c:numFmt formatCode="General" sourceLinked="0"/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'Expmt. 1'!$Q$3:$Q$1002</c:f>
                <c:numCache>
                  <c:formatCode>General</c:formatCode>
                  <c:ptCount val="1000"/>
                  <c:pt idx="0">
                    <c:v>2.4830418509109889E-3</c:v>
                  </c:pt>
                  <c:pt idx="1">
                    <c:v>1.0533128528902381E-3</c:v>
                  </c:pt>
                  <c:pt idx="2">
                    <c:v>6.6792884956999952E-3</c:v>
                  </c:pt>
                  <c:pt idx="3">
                    <c:v>2.6039516728331661E-3</c:v>
                  </c:pt>
                  <c:pt idx="4">
                    <c:v>2.223678377121713E-3</c:v>
                  </c:pt>
                  <c:pt idx="5">
                    <c:v>1.147924954959607E-2</c:v>
                  </c:pt>
                  <c:pt idx="6">
                    <c:v>1.8579167249891799E-2</c:v>
                  </c:pt>
                </c:numCache>
              </c:numRef>
            </c:plus>
            <c:minus>
              <c:numRef>
                <c:f>'Expmt. 1'!$Q$3:$Q$1002</c:f>
                <c:numCache>
                  <c:formatCode>General</c:formatCode>
                  <c:ptCount val="1000"/>
                  <c:pt idx="0">
                    <c:v>2.4830418509109889E-3</c:v>
                  </c:pt>
                  <c:pt idx="1">
                    <c:v>1.0533128528902381E-3</c:v>
                  </c:pt>
                  <c:pt idx="2">
                    <c:v>6.6792884956999952E-3</c:v>
                  </c:pt>
                  <c:pt idx="3">
                    <c:v>2.6039516728331661E-3</c:v>
                  </c:pt>
                  <c:pt idx="4">
                    <c:v>2.223678377121713E-3</c:v>
                  </c:pt>
                  <c:pt idx="5">
                    <c:v>1.147924954959607E-2</c:v>
                  </c:pt>
                  <c:pt idx="6">
                    <c:v>1.8579167249891799E-2</c:v>
                  </c:pt>
                </c:numCache>
              </c:numRef>
            </c:minus>
          </c:errBars>
          <c:errBars>
            <c:errDir val="x"/>
            <c:errBarType val="both"/>
            <c:errValType val="cust"/>
            <c:noEndCap val="0"/>
            <c:plus>
              <c:numRef>
                <c:f>'Expmt. 1'!$G$3:$G$1002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plus>
            <c:minus>
              <c:numRef>
                <c:f>'Expmt. 1'!$G$3:$G$1002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minus>
          </c:errBars>
          <c:xVal>
            <c:numRef>
              <c:f>'Expmt. 1'!$F$3:$F$1002</c:f>
              <c:numCache>
                <c:formatCode>0.0</c:formatCode>
                <c:ptCount val="1000"/>
                <c:pt idx="0">
                  <c:v>0</c:v>
                </c:pt>
                <c:pt idx="1">
                  <c:v>0.8</c:v>
                </c:pt>
                <c:pt idx="2">
                  <c:v>1.25</c:v>
                </c:pt>
                <c:pt idx="3">
                  <c:v>1.6</c:v>
                </c:pt>
                <c:pt idx="4">
                  <c:v>2</c:v>
                </c:pt>
                <c:pt idx="5">
                  <c:v>2.5</c:v>
                </c:pt>
                <c:pt idx="6" formatCode="General">
                  <c:v>4</c:v>
                </c:pt>
              </c:numCache>
            </c:numRef>
          </c:xVal>
          <c:yVal>
            <c:numRef>
              <c:f>'Expmt. 1'!$T$3:$T$1002</c:f>
              <c:numCache>
                <c:formatCode>General</c:formatCode>
                <c:ptCount val="1000"/>
                <c:pt idx="0">
                  <c:v>1540.706538581248</c:v>
                </c:pt>
                <c:pt idx="1">
                  <c:v>1540.5858348199549</c:v>
                </c:pt>
                <c:pt idx="2">
                  <c:v>1540.3902981533849</c:v>
                </c:pt>
                <c:pt idx="3">
                  <c:v>1540.262613545588</c:v>
                </c:pt>
                <c:pt idx="4">
                  <c:v>1540.1330811299481</c:v>
                </c:pt>
                <c:pt idx="5">
                  <c:v>1539.9608467673891</c:v>
                </c:pt>
                <c:pt idx="6">
                  <c:v>1539.7752167350191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5B7-45F9-ACB0-DF3798C2667E}"/>
            </c:ext>
          </c:extLst>
        </c:ser>
        <c:ser>
          <c:idx val="2"/>
          <c:order val="2"/>
          <c:tx>
            <c:v>CH 3</c:v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80">
                <a:solidFill>
                  <a:srgbClr val="A5A5A5"/>
                </a:solidFill>
                <a:round/>
              </a:ln>
            </c:spPr>
            <c:trendlineType val="linear"/>
            <c:dispRSqr val="1"/>
            <c:dispEq val="1"/>
            <c:trendlineLbl>
              <c:numFmt formatCode="General" sourceLinked="0"/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'Expmt. 1'!$U$3:$U$1002</c:f>
                <c:numCache>
                  <c:formatCode>General</c:formatCode>
                  <c:ptCount val="1000"/>
                  <c:pt idx="0">
                    <c:v>5.4432521866861353E-3</c:v>
                  </c:pt>
                  <c:pt idx="1">
                    <c:v>3.1644817985896361E-3</c:v>
                  </c:pt>
                  <c:pt idx="2">
                    <c:v>2.4337293254223899E-3</c:v>
                  </c:pt>
                  <c:pt idx="3">
                    <c:v>2.4715786560834622E-3</c:v>
                  </c:pt>
                  <c:pt idx="4">
                    <c:v>2.534922658949387E-3</c:v>
                  </c:pt>
                  <c:pt idx="5">
                    <c:v>5.689698111161481E-3</c:v>
                  </c:pt>
                  <c:pt idx="6">
                    <c:v>8.2582790032103282E-3</c:v>
                  </c:pt>
                </c:numCache>
              </c:numRef>
            </c:plus>
            <c:minus>
              <c:numRef>
                <c:f>'Expmt. 1'!$U$3:$U$1002</c:f>
                <c:numCache>
                  <c:formatCode>General</c:formatCode>
                  <c:ptCount val="1000"/>
                  <c:pt idx="0">
                    <c:v>5.4432521866861353E-3</c:v>
                  </c:pt>
                  <c:pt idx="1">
                    <c:v>3.1644817985896361E-3</c:v>
                  </c:pt>
                  <c:pt idx="2">
                    <c:v>2.4337293254223899E-3</c:v>
                  </c:pt>
                  <c:pt idx="3">
                    <c:v>2.4715786560834622E-3</c:v>
                  </c:pt>
                  <c:pt idx="4">
                    <c:v>2.534922658949387E-3</c:v>
                  </c:pt>
                  <c:pt idx="5">
                    <c:v>5.689698111161481E-3</c:v>
                  </c:pt>
                  <c:pt idx="6">
                    <c:v>8.2582790032103282E-3</c:v>
                  </c:pt>
                </c:numCache>
              </c:numRef>
            </c:minus>
          </c:errBars>
          <c:errBars>
            <c:errDir val="x"/>
            <c:errBarType val="both"/>
            <c:errValType val="cust"/>
            <c:noEndCap val="0"/>
            <c:plus>
              <c:numRef>
                <c:f>'Expmt. 1'!$G$3:$G$1002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plus>
            <c:minus>
              <c:numRef>
                <c:f>'Expmt. 1'!$G$3:$G$1002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minus>
          </c:errBars>
          <c:xVal>
            <c:numRef>
              <c:f>'Expmt. 1'!$F$3:$F$1002</c:f>
              <c:numCache>
                <c:formatCode>0.0</c:formatCode>
                <c:ptCount val="1000"/>
                <c:pt idx="0">
                  <c:v>0</c:v>
                </c:pt>
                <c:pt idx="1">
                  <c:v>0.8</c:v>
                </c:pt>
                <c:pt idx="2">
                  <c:v>1.25</c:v>
                </c:pt>
                <c:pt idx="3">
                  <c:v>1.6</c:v>
                </c:pt>
                <c:pt idx="4">
                  <c:v>2</c:v>
                </c:pt>
                <c:pt idx="5">
                  <c:v>2.5</c:v>
                </c:pt>
                <c:pt idx="6" formatCode="General">
                  <c:v>4</c:v>
                </c:pt>
              </c:numCache>
            </c:numRef>
          </c:xVal>
          <c:yVal>
            <c:numRef>
              <c:f>'Expmt. 1'!$Z$3:$Z$1002</c:f>
              <c:numCache>
                <c:formatCode>General</c:formatCode>
                <c:ptCount val="100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5B7-45F9-ACB0-DF3798C266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76483"/>
        <c:axId val="9337169"/>
      </c:scatterChart>
      <c:valAx>
        <c:axId val="1687648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Average Curvature (1/m)</a:t>
                </a:r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9337169"/>
        <c:crosses val="autoZero"/>
        <c:crossBetween val="midCat"/>
      </c:valAx>
      <c:valAx>
        <c:axId val="933716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9360">
              <a:solidFill>
                <a:srgbClr val="F2F2F2"/>
              </a:solidFill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Average Wavelength (nm)</a:t>
                </a:r>
              </a:p>
            </c:rich>
          </c:tx>
          <c:overlay val="0"/>
        </c:title>
        <c:numFmt formatCode="0.0000" sourceLinked="0"/>
        <c:majorTickMark val="out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16876483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Active Area 1:
Temperature Corrected Signal Response vs Curvature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4518235122884402E-2"/>
          <c:y val="0.109323101592028"/>
          <c:w val="0.91096602486796696"/>
          <c:h val="0.75111671057152696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Summary'!$H$13</c:f>
              <c:strCache>
                <c:ptCount val="1"/>
                <c:pt idx="0">
                  <c:v>Ch 1</c:v>
                </c:pt>
              </c:strCache>
            </c:strRef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80">
                <a:solidFill>
                  <a:srgbClr val="4472C4"/>
                </a:solidFill>
                <a:round/>
              </a:ln>
            </c:spPr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'Data Summary'!$G$14:$G$32</c:f>
              <c:numCache>
                <c:formatCode>General</c:formatCode>
                <c:ptCount val="19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'Data Summary'!$H$14:$H$32</c:f>
              <c:numCache>
                <c:formatCode>General</c:formatCode>
                <c:ptCount val="19"/>
                <c:pt idx="0">
                  <c:v>0</c:v>
                </c:pt>
                <c:pt idx="1">
                  <c:v>5.8153872435392863E-2</c:v>
                </c:pt>
                <c:pt idx="2">
                  <c:v>1.9331441086402872E-2</c:v>
                </c:pt>
                <c:pt idx="3">
                  <c:v>6.9710484131746853E-2</c:v>
                </c:pt>
                <c:pt idx="4">
                  <c:v>0.1016996127910564</c:v>
                </c:pt>
                <c:pt idx="5">
                  <c:v>0.11796073561367848</c:v>
                </c:pt>
                <c:pt idx="6">
                  <c:v>0.14243016230701264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EB-4909-ABEC-5A643E10DF3E}"/>
            </c:ext>
          </c:extLst>
        </c:ser>
        <c:ser>
          <c:idx val="1"/>
          <c:order val="1"/>
          <c:tx>
            <c:strRef>
              <c:f>'Data Summary'!$I$13</c:f>
              <c:strCache>
                <c:ptCount val="1"/>
                <c:pt idx="0">
                  <c:v>Ch 2</c:v>
                </c:pt>
              </c:strCache>
            </c:strRef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80">
                <a:solidFill>
                  <a:srgbClr val="ED7D31"/>
                </a:solidFill>
                <a:round/>
              </a:ln>
            </c:spPr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'Data Summary'!$G$14:$G$32</c:f>
              <c:numCache>
                <c:formatCode>General</c:formatCode>
                <c:ptCount val="19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'Data Summary'!$I$14:$I$32</c:f>
              <c:numCache>
                <c:formatCode>General</c:formatCode>
                <c:ptCount val="19"/>
                <c:pt idx="0">
                  <c:v>0</c:v>
                </c:pt>
                <c:pt idx="1">
                  <c:v>6.3882371773312727E-2</c:v>
                </c:pt>
                <c:pt idx="2">
                  <c:v>0.31283261758123143</c:v>
                </c:pt>
                <c:pt idx="3">
                  <c:v>0.39095195372851776</c:v>
                </c:pt>
                <c:pt idx="4">
                  <c:v>0.48987485500182021</c:v>
                </c:pt>
                <c:pt idx="5">
                  <c:v>0.64690629111555609</c:v>
                </c:pt>
                <c:pt idx="6">
                  <c:v>0.81574407678688965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FEB-4909-ABEC-5A643E10DF3E}"/>
            </c:ext>
          </c:extLst>
        </c:ser>
        <c:ser>
          <c:idx val="2"/>
          <c:order val="2"/>
          <c:tx>
            <c:strRef>
              <c:f>'Data Summary'!$J$13</c:f>
              <c:strCache>
                <c:ptCount val="1"/>
                <c:pt idx="0">
                  <c:v>Ch 3</c:v>
                </c:pt>
              </c:strCache>
            </c:strRef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80">
                <a:solidFill>
                  <a:srgbClr val="A5A5A5"/>
                </a:solidFill>
                <a:round/>
              </a:ln>
            </c:spPr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'Data Summary'!$G$14:$G$32</c:f>
              <c:numCache>
                <c:formatCode>General</c:formatCode>
                <c:ptCount val="19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'Data Summary'!$J$14:$J$32</c:f>
              <c:numCache>
                <c:formatCode>General</c:formatCode>
                <c:ptCount val="19"/>
                <c:pt idx="0">
                  <c:v>0</c:v>
                </c:pt>
                <c:pt idx="1">
                  <c:v>-0.12203624420870558</c:v>
                </c:pt>
                <c:pt idx="2">
                  <c:v>-0.33216405866763427</c:v>
                </c:pt>
                <c:pt idx="3">
                  <c:v>-0.46066243786026462</c:v>
                </c:pt>
                <c:pt idx="4">
                  <c:v>-0.59157446779287659</c:v>
                </c:pt>
                <c:pt idx="5">
                  <c:v>-0.76486702672923457</c:v>
                </c:pt>
                <c:pt idx="6">
                  <c:v>-0.9581742390939022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FEB-4909-ABEC-5A643E10DF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927901"/>
        <c:axId val="71966523"/>
      </c:scatterChart>
      <c:valAx>
        <c:axId val="90927901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Curvature (1/m)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71966523"/>
        <c:crosses val="autoZero"/>
        <c:crossBetween val="midCat"/>
      </c:valAx>
      <c:valAx>
        <c:axId val="7196652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Signal Response (mn)</a:t>
                </a:r>
              </a:p>
            </c:rich>
          </c:tx>
          <c:layout>
            <c:manualLayout>
              <c:xMode val="edge"/>
              <c:yMode val="edge"/>
              <c:x val="8.8160685324572708E-3"/>
              <c:y val="0.40946054289313899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90927901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Active Area 2:
Signal Response vs Curvature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110200856655698E-2"/>
          <c:y val="0.109323101592028"/>
          <c:w val="0.930344741547802"/>
          <c:h val="0.79149009277287796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Summary'!$N$13</c:f>
              <c:strCache>
                <c:ptCount val="1"/>
                <c:pt idx="0">
                  <c:v>Ch 1</c:v>
                </c:pt>
              </c:strCache>
            </c:strRef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80">
                <a:solidFill>
                  <a:srgbClr val="4472C4"/>
                </a:solidFill>
                <a:round/>
              </a:ln>
            </c:spPr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'Data Summary'!$M$3:$M$9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'Data Summary'!$N$3:$N$9</c:f>
              <c:numCache>
                <c:formatCode>General</c:formatCode>
                <c:ptCount val="7"/>
                <c:pt idx="0">
                  <c:v>0</c:v>
                </c:pt>
                <c:pt idx="1">
                  <c:v>-3.8781431101824637E-2</c:v>
                </c:pt>
                <c:pt idx="2">
                  <c:v>7.9766077280964964E-3</c:v>
                </c:pt>
                <c:pt idx="3">
                  <c:v>7.1226347081392305E-3</c:v>
                </c:pt>
                <c:pt idx="4">
                  <c:v>1.487366406900037E-2</c:v>
                </c:pt>
                <c:pt idx="5">
                  <c:v>5.7179442959977678E-2</c:v>
                </c:pt>
                <c:pt idx="6">
                  <c:v>5.6800679526077147E-2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898-4E39-9D83-464F608D244D}"/>
            </c:ext>
          </c:extLst>
        </c:ser>
        <c:ser>
          <c:idx val="1"/>
          <c:order val="1"/>
          <c:tx>
            <c:strRef>
              <c:f>'Data Summary'!$O$2</c:f>
              <c:strCache>
                <c:ptCount val="1"/>
                <c:pt idx="0">
                  <c:v>Ch 2</c:v>
                </c:pt>
              </c:strCache>
            </c:strRef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80">
                <a:solidFill>
                  <a:srgbClr val="ED7D31"/>
                </a:solidFill>
                <a:round/>
              </a:ln>
            </c:spPr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'Data Summary'!$M$3:$M$9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'Data Summary'!$O$3:$O$9</c:f>
              <c:numCache>
                <c:formatCode>General</c:formatCode>
                <c:ptCount val="7"/>
                <c:pt idx="0">
                  <c:v>0</c:v>
                </c:pt>
                <c:pt idx="1">
                  <c:v>-0.10520571387905875</c:v>
                </c:pt>
                <c:pt idx="2">
                  <c:v>9.565533582781427E-2</c:v>
                </c:pt>
                <c:pt idx="3">
                  <c:v>0.19583839459187402</c:v>
                </c:pt>
                <c:pt idx="4">
                  <c:v>0.33003960700193602</c:v>
                </c:pt>
                <c:pt idx="5">
                  <c:v>0.44062307924991728</c:v>
                </c:pt>
                <c:pt idx="6">
                  <c:v>0.56258698862893652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898-4E39-9D83-464F608D244D}"/>
            </c:ext>
          </c:extLst>
        </c:ser>
        <c:ser>
          <c:idx val="2"/>
          <c:order val="2"/>
          <c:tx>
            <c:strRef>
              <c:f>'Data Summary'!$P$2</c:f>
              <c:strCache>
                <c:ptCount val="1"/>
                <c:pt idx="0">
                  <c:v>Ch 3</c:v>
                </c:pt>
              </c:strCache>
            </c:strRef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80">
                <a:solidFill>
                  <a:srgbClr val="A5A5A5"/>
                </a:solidFill>
                <a:round/>
              </a:ln>
            </c:spPr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'Data Summary'!$M$3:$M$9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'Data Summary'!$P$3:$P$9</c:f>
              <c:numCache>
                <c:formatCode>General</c:formatCode>
                <c:ptCount val="7"/>
                <c:pt idx="0">
                  <c:v>0</c:v>
                </c:pt>
                <c:pt idx="1">
                  <c:v>-6.6240407091981979E-2</c:v>
                </c:pt>
                <c:pt idx="2">
                  <c:v>-0.33351907635915268</c:v>
                </c:pt>
                <c:pt idx="3">
                  <c:v>-0.40928058806298395</c:v>
                </c:pt>
                <c:pt idx="4">
                  <c:v>-0.52463827861811296</c:v>
                </c:pt>
                <c:pt idx="5">
                  <c:v>-0.69959560397114728</c:v>
                </c:pt>
                <c:pt idx="6">
                  <c:v>-0.86910957271607003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898-4E39-9D83-464F608D24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330959"/>
        <c:axId val="22261111"/>
      </c:scatterChart>
      <c:valAx>
        <c:axId val="2733095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Curvature (1/mm)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22261111"/>
        <c:crosses val="autoZero"/>
        <c:crossBetween val="midCat"/>
      </c:valAx>
      <c:valAx>
        <c:axId val="2226111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Signal Response (nm)</a:t>
                </a:r>
              </a:p>
            </c:rich>
          </c:tx>
          <c:layout>
            <c:manualLayout>
              <c:xMode val="edge"/>
              <c:yMode val="edge"/>
              <c:x val="7.4021707489499702E-3"/>
              <c:y val="0.39737716183713201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27330959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Active Area 2:
Temperature Corrected Signal Response vs Curvature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110200856655698E-2"/>
          <c:y val="0.109323101592028"/>
          <c:w val="0.930344741547802"/>
          <c:h val="0.79149009277287796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Summary'!$N$13</c:f>
              <c:strCache>
                <c:ptCount val="1"/>
                <c:pt idx="0">
                  <c:v>Ch 1</c:v>
                </c:pt>
              </c:strCache>
            </c:strRef>
          </c:tx>
          <c:spPr>
            <a:ln w="1908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80">
                <a:solidFill>
                  <a:srgbClr val="4472C4"/>
                </a:solidFill>
                <a:round/>
              </a:ln>
            </c:spPr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'Data Summary'!$M$14:$M$32</c:f>
              <c:numCache>
                <c:formatCode>General</c:formatCode>
                <c:ptCount val="19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'Data Summary'!$N$14:$N$32</c:f>
              <c:numCache>
                <c:formatCode>General</c:formatCode>
                <c:ptCount val="19"/>
                <c:pt idx="0">
                  <c:v>0</c:v>
                </c:pt>
                <c:pt idx="1">
                  <c:v>3.1294419589130484E-2</c:v>
                </c:pt>
                <c:pt idx="2">
                  <c:v>8.46056519958438E-2</c:v>
                </c:pt>
                <c:pt idx="3">
                  <c:v>7.5895820962462793E-2</c:v>
                </c:pt>
                <c:pt idx="4">
                  <c:v>7.4781999918059228E-2</c:v>
                </c:pt>
                <c:pt idx="5">
                  <c:v>0.12444380354706179</c:v>
                </c:pt>
                <c:pt idx="6">
                  <c:v>0.14004131437976258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BB-4DD5-BBE4-D1EEB20C9623}"/>
            </c:ext>
          </c:extLst>
        </c:ser>
        <c:ser>
          <c:idx val="1"/>
          <c:order val="1"/>
          <c:tx>
            <c:strRef>
              <c:f>'Data Summary'!$O$13</c:f>
              <c:strCache>
                <c:ptCount val="1"/>
                <c:pt idx="0">
                  <c:v>Ch 2</c:v>
                </c:pt>
              </c:strCache>
            </c:strRef>
          </c:tx>
          <c:spPr>
            <a:ln w="19080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80">
                <a:solidFill>
                  <a:srgbClr val="ED7D31"/>
                </a:solidFill>
                <a:round/>
              </a:ln>
            </c:spPr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'Data Summary'!$M$14:$M$32</c:f>
              <c:numCache>
                <c:formatCode>General</c:formatCode>
                <c:ptCount val="19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'Data Summary'!$O$14:$O$32</c:f>
              <c:numCache>
                <c:formatCode>General</c:formatCode>
                <c:ptCount val="19"/>
                <c:pt idx="0">
                  <c:v>0</c:v>
                </c:pt>
                <c:pt idx="1">
                  <c:v>-3.5129863188103627E-2</c:v>
                </c:pt>
                <c:pt idx="2">
                  <c:v>0.17228438009556157</c:v>
                </c:pt>
                <c:pt idx="3">
                  <c:v>0.26461158084619757</c:v>
                </c:pt>
                <c:pt idx="4">
                  <c:v>0.38994794285099488</c:v>
                </c:pt>
                <c:pt idx="5">
                  <c:v>0.50788743983700135</c:v>
                </c:pt>
                <c:pt idx="6">
                  <c:v>0.64582762348262202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EBB-4DD5-BBE4-D1EEB20C9623}"/>
            </c:ext>
          </c:extLst>
        </c:ser>
        <c:ser>
          <c:idx val="2"/>
          <c:order val="2"/>
          <c:tx>
            <c:strRef>
              <c:f>'Data Summary'!$P$13</c:f>
              <c:strCache>
                <c:ptCount val="1"/>
                <c:pt idx="0">
                  <c:v>Ch 3</c:v>
                </c:pt>
              </c:strCache>
            </c:strRef>
          </c:tx>
          <c:spPr>
            <a:ln w="19080">
              <a:noFill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80">
                <a:solidFill>
                  <a:srgbClr val="A5A5A5"/>
                </a:solidFill>
                <a:round/>
              </a:ln>
            </c:spPr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'Data Summary'!$M$14:$M$32</c:f>
              <c:numCache>
                <c:formatCode>General</c:formatCode>
                <c:ptCount val="19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'Data Summary'!$P$14:$P$32</c:f>
              <c:numCache>
                <c:formatCode>General</c:formatCode>
                <c:ptCount val="19"/>
                <c:pt idx="0">
                  <c:v>0</c:v>
                </c:pt>
                <c:pt idx="1">
                  <c:v>3.8354435989731428E-3</c:v>
                </c:pt>
                <c:pt idx="2">
                  <c:v>-0.25689003209140537</c:v>
                </c:pt>
                <c:pt idx="3">
                  <c:v>-0.3405074018086604</c:v>
                </c:pt>
                <c:pt idx="4">
                  <c:v>-0.46472994276905411</c:v>
                </c:pt>
                <c:pt idx="5">
                  <c:v>-0.63233124338406321</c:v>
                </c:pt>
                <c:pt idx="6">
                  <c:v>-0.78586893786238454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EBB-4DD5-BBE4-D1EEB20C96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025652"/>
        <c:axId val="68445815"/>
      </c:scatterChart>
      <c:valAx>
        <c:axId val="5202565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Curvature (1/mm)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68445815"/>
        <c:crosses val="autoZero"/>
        <c:crossBetween val="midCat"/>
      </c:valAx>
      <c:valAx>
        <c:axId val="6844581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Signal Response (nm)</a:t>
                </a:r>
              </a:p>
            </c:rich>
          </c:tx>
          <c:layout>
            <c:manualLayout>
              <c:xMode val="edge"/>
              <c:yMode val="edge"/>
              <c:x val="7.4021707489499702E-3"/>
              <c:y val="0.39737716183713201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52025652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Active Area 3:
Signal Response vs Curvature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9156235705077604E-2"/>
          <c:y val="0.109323101592028"/>
          <c:w val="0.88638915457229595"/>
          <c:h val="0.80334440499370097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Summary'!$T$2</c:f>
              <c:strCache>
                <c:ptCount val="1"/>
                <c:pt idx="0">
                  <c:v>Ch 1</c:v>
                </c:pt>
              </c:strCache>
            </c:strRef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80">
                <a:solidFill>
                  <a:srgbClr val="4472C4"/>
                </a:solidFill>
                <a:round/>
              </a:ln>
            </c:spPr>
            <c:trendlineType val="linear"/>
            <c:dispRSqr val="0"/>
            <c:dispEq val="0"/>
          </c:trendline>
          <c:trendline>
            <c:spPr>
              <a:ln w="19080">
                <a:solidFill>
                  <a:srgbClr val="4472C4"/>
                </a:solidFill>
                <a:round/>
              </a:ln>
            </c:spPr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'Data Summary'!$S$3:$S$9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'Data Summary'!$T$3:$T$9</c:f>
              <c:numCache>
                <c:formatCode>General</c:formatCode>
                <c:ptCount val="7"/>
                <c:pt idx="0">
                  <c:v>0</c:v>
                </c:pt>
                <c:pt idx="1">
                  <c:v>-3.2685935363815588E-2</c:v>
                </c:pt>
                <c:pt idx="2">
                  <c:v>-2.8948523802910131E-2</c:v>
                </c:pt>
                <c:pt idx="3">
                  <c:v>-5.7786358929888593E-2</c:v>
                </c:pt>
                <c:pt idx="4">
                  <c:v>-6.7173978328810335E-2</c:v>
                </c:pt>
                <c:pt idx="5">
                  <c:v>-5.1637096072909117E-2</c:v>
                </c:pt>
                <c:pt idx="6">
                  <c:v>-7.5535994033998577E-2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7CE-463A-AF45-9546AE7D49AE}"/>
            </c:ext>
          </c:extLst>
        </c:ser>
        <c:ser>
          <c:idx val="1"/>
          <c:order val="1"/>
          <c:tx>
            <c:strRef>
              <c:f>'Data Summary'!$U$2</c:f>
              <c:strCache>
                <c:ptCount val="1"/>
                <c:pt idx="0">
                  <c:v>Ch 2</c:v>
                </c:pt>
              </c:strCache>
            </c:strRef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80">
                <a:solidFill>
                  <a:srgbClr val="ED7D31"/>
                </a:solidFill>
                <a:round/>
              </a:ln>
            </c:spPr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'Data Summary'!$S$3:$S$9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'Data Summary'!$U$3:$U$9</c:f>
              <c:numCache>
                <c:formatCode>General</c:formatCode>
                <c:ptCount val="7"/>
                <c:pt idx="0">
                  <c:v>0</c:v>
                </c:pt>
                <c:pt idx="1">
                  <c:v>7.8853240609987552E-2</c:v>
                </c:pt>
                <c:pt idx="2">
                  <c:v>0.20720288345501103</c:v>
                </c:pt>
                <c:pt idx="3">
                  <c:v>0.35299341725794875</c:v>
                </c:pt>
                <c:pt idx="4">
                  <c:v>0.42268754753899884</c:v>
                </c:pt>
                <c:pt idx="5">
                  <c:v>0.56232854083395978</c:v>
                </c:pt>
                <c:pt idx="6">
                  <c:v>0.72239272847400571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7CE-463A-AF45-9546AE7D49AE}"/>
            </c:ext>
          </c:extLst>
        </c:ser>
        <c:ser>
          <c:idx val="2"/>
          <c:order val="2"/>
          <c:tx>
            <c:strRef>
              <c:f>'Data Summary'!$V$13</c:f>
              <c:strCache>
                <c:ptCount val="1"/>
                <c:pt idx="0">
                  <c:v>Ch 3</c:v>
                </c:pt>
              </c:strCache>
            </c:strRef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80">
                <a:solidFill>
                  <a:srgbClr val="A5A5A5"/>
                </a:solidFill>
                <a:round/>
              </a:ln>
            </c:spPr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'Data Summary'!$S$3:$S$9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'Data Summary'!$V$3:$V$9</c:f>
              <c:numCache>
                <c:formatCode>General</c:formatCode>
                <c:ptCount val="7"/>
                <c:pt idx="0">
                  <c:v>0</c:v>
                </c:pt>
                <c:pt idx="1">
                  <c:v>-4.2694805896871912E-2</c:v>
                </c:pt>
                <c:pt idx="2">
                  <c:v>-0.16387410488005116</c:v>
                </c:pt>
                <c:pt idx="3">
                  <c:v>-0.2794537590859818</c:v>
                </c:pt>
                <c:pt idx="4">
                  <c:v>-0.33544867212594909</c:v>
                </c:pt>
                <c:pt idx="5">
                  <c:v>-0.48764760288895559</c:v>
                </c:pt>
                <c:pt idx="6">
                  <c:v>-0.61748190131493175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7CE-463A-AF45-9546AE7D49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37586"/>
        <c:axId val="14840843"/>
      </c:scatterChart>
      <c:valAx>
        <c:axId val="3663758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Curvature (1/mm)</a:t>
                </a:r>
              </a:p>
            </c:rich>
          </c:tx>
          <c:layout>
            <c:manualLayout>
              <c:xMode val="edge"/>
              <c:yMode val="edge"/>
              <c:x val="0.457894955711731"/>
              <c:y val="0.924922689268125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14840843"/>
        <c:crosses val="autoZero"/>
        <c:crossBetween val="midCat"/>
      </c:valAx>
      <c:valAx>
        <c:axId val="1484084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Signal Response (nm)</a:t>
                </a:r>
              </a:p>
            </c:rich>
          </c:tx>
          <c:layout>
            <c:manualLayout>
              <c:xMode val="edge"/>
              <c:yMode val="edge"/>
              <c:x val="2.0543103089782501E-2"/>
              <c:y val="0.43460084755468997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36637586"/>
        <c:crosses val="autoZero"/>
        <c:crossBetween val="midCat"/>
      </c:valAx>
      <c:spPr>
        <a:noFill/>
        <a:ln>
          <a:noFill/>
        </a:ln>
      </c:spPr>
    </c:plotArea>
    <c:legend>
      <c:legendPos val="b"/>
      <c:layout>
        <c:manualLayout>
          <c:xMode val="edge"/>
          <c:yMode val="edge"/>
          <c:x val="9.9439781725710302E-2"/>
          <c:y val="0.95585357919966196"/>
        </c:manualLayout>
      </c:layout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Active Area 3:
Temperature Corrected Signal Response vs Curvature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9156235705077604E-2"/>
          <c:y val="0.109323101592028"/>
          <c:w val="0.88638915457229595"/>
          <c:h val="0.80334440499370097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Summary'!$T$13</c:f>
              <c:strCache>
                <c:ptCount val="1"/>
                <c:pt idx="0">
                  <c:v>Ch 1</c:v>
                </c:pt>
              </c:strCache>
            </c:strRef>
          </c:tx>
          <c:spPr>
            <a:ln w="1908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80">
                <a:solidFill>
                  <a:srgbClr val="4472C4"/>
                </a:solidFill>
                <a:round/>
              </a:ln>
            </c:spPr>
            <c:trendlineType val="linear"/>
            <c:dispRSqr val="0"/>
            <c:dispEq val="0"/>
          </c:trendline>
          <c:trendline>
            <c:spPr>
              <a:ln w="19080">
                <a:solidFill>
                  <a:srgbClr val="4472C4"/>
                </a:solidFill>
                <a:round/>
              </a:ln>
            </c:spPr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'Data Summary'!$S$14:$S$32</c:f>
              <c:numCache>
                <c:formatCode>General</c:formatCode>
                <c:ptCount val="19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'Data Summary'!$T$14:$T$32</c:f>
              <c:numCache>
                <c:formatCode>General</c:formatCode>
                <c:ptCount val="19"/>
                <c:pt idx="0">
                  <c:v>0</c:v>
                </c:pt>
                <c:pt idx="1">
                  <c:v>-3.3843435146915603E-2</c:v>
                </c:pt>
                <c:pt idx="2">
                  <c:v>-3.3741942060260044E-2</c:v>
                </c:pt>
                <c:pt idx="3">
                  <c:v>-6.303745867724804E-2</c:v>
                </c:pt>
                <c:pt idx="4">
                  <c:v>-7.3862277356890146E-2</c:v>
                </c:pt>
                <c:pt idx="5">
                  <c:v>-5.931837669694081E-2</c:v>
                </c:pt>
                <c:pt idx="6">
                  <c:v>-8.5327605075690371E-2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097-440E-8CAF-C7D426E9A89E}"/>
            </c:ext>
          </c:extLst>
        </c:ser>
        <c:ser>
          <c:idx val="1"/>
          <c:order val="1"/>
          <c:tx>
            <c:strRef>
              <c:f>'Data Summary'!$U$13</c:f>
              <c:strCache>
                <c:ptCount val="1"/>
                <c:pt idx="0">
                  <c:v>Ch 2</c:v>
                </c:pt>
              </c:strCache>
            </c:strRef>
          </c:tx>
          <c:spPr>
            <a:ln w="19080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80">
                <a:solidFill>
                  <a:srgbClr val="ED7D31"/>
                </a:solidFill>
                <a:round/>
              </a:ln>
            </c:spPr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'Data Summary'!$S$14:$S$32</c:f>
              <c:numCache>
                <c:formatCode>General</c:formatCode>
                <c:ptCount val="19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'Data Summary'!$U$14:$U$32</c:f>
              <c:numCache>
                <c:formatCode>General</c:formatCode>
                <c:ptCount val="19"/>
                <c:pt idx="0">
                  <c:v>0</c:v>
                </c:pt>
                <c:pt idx="1">
                  <c:v>7.769574082688753E-2</c:v>
                </c:pt>
                <c:pt idx="2">
                  <c:v>0.20240946519766112</c:v>
                </c:pt>
                <c:pt idx="3">
                  <c:v>0.34774231751058932</c:v>
                </c:pt>
                <c:pt idx="4">
                  <c:v>0.41599924851091902</c:v>
                </c:pt>
                <c:pt idx="5">
                  <c:v>0.55464726020992805</c:v>
                </c:pt>
                <c:pt idx="6">
                  <c:v>0.71260111743231391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097-440E-8CAF-C7D426E9A89E}"/>
            </c:ext>
          </c:extLst>
        </c:ser>
        <c:ser>
          <c:idx val="2"/>
          <c:order val="2"/>
          <c:tx>
            <c:strRef>
              <c:f>'Data Summary'!$V$13</c:f>
              <c:strCache>
                <c:ptCount val="1"/>
                <c:pt idx="0">
                  <c:v>Ch 3</c:v>
                </c:pt>
              </c:strCache>
            </c:strRef>
          </c:tx>
          <c:spPr>
            <a:ln w="19080">
              <a:noFill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80">
                <a:solidFill>
                  <a:srgbClr val="A5A5A5"/>
                </a:solidFill>
                <a:round/>
              </a:ln>
            </c:spPr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'Data Summary'!$S$14:$S$32</c:f>
              <c:numCache>
                <c:formatCode>General</c:formatCode>
                <c:ptCount val="19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'Data Summary'!$V$14:$V$32</c:f>
              <c:numCache>
                <c:formatCode>General</c:formatCode>
                <c:ptCount val="19"/>
                <c:pt idx="0">
                  <c:v>0</c:v>
                </c:pt>
                <c:pt idx="1">
                  <c:v>-4.3852305679971927E-2</c:v>
                </c:pt>
                <c:pt idx="2">
                  <c:v>-0.16866752313740108</c:v>
                </c:pt>
                <c:pt idx="3">
                  <c:v>-0.28470485883334123</c:v>
                </c:pt>
                <c:pt idx="4">
                  <c:v>-0.34213697115402891</c:v>
                </c:pt>
                <c:pt idx="5">
                  <c:v>-0.49532888351298726</c:v>
                </c:pt>
                <c:pt idx="6">
                  <c:v>-0.62727351235662354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097-440E-8CAF-C7D426E9A8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097017"/>
        <c:axId val="41517135"/>
      </c:scatterChart>
      <c:valAx>
        <c:axId val="6309701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Curvature (1/mm)</a:t>
                </a:r>
              </a:p>
            </c:rich>
          </c:tx>
          <c:layout>
            <c:manualLayout>
              <c:xMode val="edge"/>
              <c:yMode val="edge"/>
              <c:x val="0.457894955711731"/>
              <c:y val="0.924922689268125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41517135"/>
        <c:crosses val="autoZero"/>
        <c:crossBetween val="midCat"/>
      </c:valAx>
      <c:valAx>
        <c:axId val="4151713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Signal Response (nm)</a:t>
                </a:r>
              </a:p>
            </c:rich>
          </c:tx>
          <c:layout>
            <c:manualLayout>
              <c:xMode val="edge"/>
              <c:yMode val="edge"/>
              <c:x val="2.0543103089782501E-2"/>
              <c:y val="0.43460084755468997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63097017"/>
        <c:crosses val="autoZero"/>
        <c:crossBetween val="midCat"/>
      </c:valAx>
      <c:spPr>
        <a:noFill/>
        <a:ln>
          <a:noFill/>
        </a:ln>
      </c:spPr>
    </c:plotArea>
    <c:legend>
      <c:legendPos val="b"/>
      <c:layout>
        <c:manualLayout>
          <c:xMode val="edge"/>
          <c:yMode val="edge"/>
          <c:x val="9.9439781725710302E-2"/>
          <c:y val="0.95585357919966196"/>
        </c:manualLayout>
      </c:layout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Active Area 1: Signal Response vs. Curvature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CH 1</c:v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80">
                <a:solidFill>
                  <a:srgbClr val="4472C4"/>
                </a:solidFill>
                <a:round/>
              </a:ln>
            </c:spPr>
            <c:trendlineType val="linear"/>
            <c:dispRSqr val="1"/>
            <c:dispEq val="1"/>
            <c:trendlineLbl>
              <c:numFmt formatCode="General" sourceLinked="0"/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'Expmt. 1'!$I$3:$I$1002</c:f>
                <c:numCache>
                  <c:formatCode>General</c:formatCode>
                  <c:ptCount val="1000"/>
                  <c:pt idx="0">
                    <c:v>8.6139096206648124E-3</c:v>
                  </c:pt>
                  <c:pt idx="1">
                    <c:v>4.0937001228354237E-3</c:v>
                  </c:pt>
                  <c:pt idx="2">
                    <c:v>2.083674847007235E-3</c:v>
                  </c:pt>
                  <c:pt idx="3">
                    <c:v>4.6251516463562889E-3</c:v>
                  </c:pt>
                  <c:pt idx="4">
                    <c:v>5.3855980727430036E-3</c:v>
                  </c:pt>
                  <c:pt idx="5">
                    <c:v>7.7974623296957106E-3</c:v>
                  </c:pt>
                  <c:pt idx="6">
                    <c:v>1.1866907400274971E-2</c:v>
                  </c:pt>
                </c:numCache>
              </c:numRef>
            </c:plus>
            <c:minus>
              <c:numRef>
                <c:f>'Expmt. 1'!$I$3:$I$1002</c:f>
                <c:numCache>
                  <c:formatCode>General</c:formatCode>
                  <c:ptCount val="1000"/>
                  <c:pt idx="0">
                    <c:v>8.6139096206648124E-3</c:v>
                  </c:pt>
                  <c:pt idx="1">
                    <c:v>4.0937001228354237E-3</c:v>
                  </c:pt>
                  <c:pt idx="2">
                    <c:v>2.083674847007235E-3</c:v>
                  </c:pt>
                  <c:pt idx="3">
                    <c:v>4.6251516463562889E-3</c:v>
                  </c:pt>
                  <c:pt idx="4">
                    <c:v>5.3855980727430036E-3</c:v>
                  </c:pt>
                  <c:pt idx="5">
                    <c:v>7.7974623296957106E-3</c:v>
                  </c:pt>
                  <c:pt idx="6">
                    <c:v>1.1866907400274971E-2</c:v>
                  </c:pt>
                </c:numCache>
              </c:numRef>
            </c:minus>
          </c:errBars>
          <c:errBars>
            <c:errDir val="x"/>
            <c:errBarType val="both"/>
            <c:errValType val="cust"/>
            <c:noEndCap val="0"/>
            <c:plus>
              <c:numRef>
                <c:f>'Expmt. 1'!$C$3:$C$1002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plus>
            <c:minus>
              <c:numRef>
                <c:f>'Expmt. 1'!$C$3:$C$1002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minus>
          </c:errBars>
          <c:xVal>
            <c:numRef>
              <c:f>'Expmt. 1'!$B$3:$B$1002</c:f>
              <c:numCache>
                <c:formatCode>0.0</c:formatCode>
                <c:ptCount val="1000"/>
                <c:pt idx="0">
                  <c:v>0</c:v>
                </c:pt>
                <c:pt idx="1">
                  <c:v>0.8</c:v>
                </c:pt>
                <c:pt idx="2">
                  <c:v>1.25</c:v>
                </c:pt>
                <c:pt idx="3">
                  <c:v>1.6</c:v>
                </c:pt>
                <c:pt idx="4">
                  <c:v>2</c:v>
                </c:pt>
                <c:pt idx="5">
                  <c:v>2.5</c:v>
                </c:pt>
                <c:pt idx="6" formatCode="General">
                  <c:v>4</c:v>
                </c:pt>
              </c:numCache>
            </c:numRef>
          </c:xVal>
          <c:yVal>
            <c:numRef>
              <c:f>'Expmt. 1'!$H$3:$H$1002</c:f>
              <c:numCache>
                <c:formatCode>General</c:formatCode>
                <c:ptCount val="1000"/>
                <c:pt idx="0">
                  <c:v>1540.315843543875</c:v>
                </c:pt>
                <c:pt idx="1">
                  <c:v>1540.375329899226</c:v>
                </c:pt>
                <c:pt idx="2">
                  <c:v>1540.351098615766</c:v>
                </c:pt>
                <c:pt idx="3">
                  <c:v>1540.402291430207</c:v>
                </c:pt>
                <c:pt idx="4">
                  <c:v>1540.435660173159</c:v>
                </c:pt>
                <c:pt idx="5">
                  <c:v>1540.452979492359</c:v>
                </c:pt>
                <c:pt idx="6">
                  <c:v>1540.485126099047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4F-473D-AF07-74FB569A5F24}"/>
            </c:ext>
          </c:extLst>
        </c:ser>
        <c:ser>
          <c:idx val="1"/>
          <c:order val="1"/>
          <c:tx>
            <c:v>CH 2</c:v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80">
                <a:solidFill>
                  <a:srgbClr val="ED7D31"/>
                </a:solidFill>
                <a:round/>
              </a:ln>
            </c:spPr>
            <c:trendlineType val="linear"/>
            <c:dispRSqr val="1"/>
            <c:dispEq val="1"/>
            <c:trendlineLbl>
              <c:numFmt formatCode="General" sourceLinked="0"/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'Expmt. 1'!$O$3:$O$1002</c:f>
                <c:numCache>
                  <c:formatCode>General</c:formatCode>
                  <c:ptCount val="1000"/>
                  <c:pt idx="0">
                    <c:v>5.322400291520835E-3</c:v>
                  </c:pt>
                  <c:pt idx="1">
                    <c:v>5.631502820251078E-3</c:v>
                  </c:pt>
                  <c:pt idx="2">
                    <c:v>1.9769410176874139E-3</c:v>
                  </c:pt>
                  <c:pt idx="3">
                    <c:v>2.6866255114424949E-3</c:v>
                  </c:pt>
                  <c:pt idx="4">
                    <c:v>2.449422599595599E-3</c:v>
                  </c:pt>
                  <c:pt idx="5">
                    <c:v>5.3828319838015682E-3</c:v>
                  </c:pt>
                  <c:pt idx="6">
                    <c:v>8.767930664161358E-3</c:v>
                  </c:pt>
                </c:numCache>
              </c:numRef>
            </c:plus>
            <c:minus>
              <c:numRef>
                <c:f>'Expmt. 1'!$O$3:$O$1002</c:f>
                <c:numCache>
                  <c:formatCode>General</c:formatCode>
                  <c:ptCount val="1000"/>
                  <c:pt idx="0">
                    <c:v>5.322400291520835E-3</c:v>
                  </c:pt>
                  <c:pt idx="1">
                    <c:v>5.631502820251078E-3</c:v>
                  </c:pt>
                  <c:pt idx="2">
                    <c:v>1.9769410176874139E-3</c:v>
                  </c:pt>
                  <c:pt idx="3">
                    <c:v>2.6866255114424949E-3</c:v>
                  </c:pt>
                  <c:pt idx="4">
                    <c:v>2.449422599595599E-3</c:v>
                  </c:pt>
                  <c:pt idx="5">
                    <c:v>5.3828319838015682E-3</c:v>
                  </c:pt>
                  <c:pt idx="6">
                    <c:v>8.767930664161358E-3</c:v>
                  </c:pt>
                </c:numCache>
              </c:numRef>
            </c:minus>
          </c:errBars>
          <c:errBars>
            <c:errDir val="x"/>
            <c:errBarType val="both"/>
            <c:errValType val="cust"/>
            <c:noEndCap val="0"/>
            <c:plus>
              <c:numRef>
                <c:f>'Expmt. 1'!$C$3:$C$1002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plus>
            <c:minus>
              <c:numRef>
                <c:f>'Expmt. 1'!$C$3:$C$1002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minus>
          </c:errBars>
          <c:xVal>
            <c:numRef>
              <c:f>'Expmt. 1'!$B$3:$B$1002</c:f>
              <c:numCache>
                <c:formatCode>0.0</c:formatCode>
                <c:ptCount val="1000"/>
                <c:pt idx="0">
                  <c:v>0</c:v>
                </c:pt>
                <c:pt idx="1">
                  <c:v>0.8</c:v>
                </c:pt>
                <c:pt idx="2">
                  <c:v>1.25</c:v>
                </c:pt>
                <c:pt idx="3">
                  <c:v>1.6</c:v>
                </c:pt>
                <c:pt idx="4">
                  <c:v>2</c:v>
                </c:pt>
                <c:pt idx="5">
                  <c:v>2.5</c:v>
                </c:pt>
                <c:pt idx="6" formatCode="General">
                  <c:v>4</c:v>
                </c:pt>
              </c:numCache>
            </c:numRef>
          </c:xVal>
          <c:yVal>
            <c:numRef>
              <c:f>'Expmt. 1'!$N$3:$N$1002</c:f>
              <c:numCache>
                <c:formatCode>General</c:formatCode>
                <c:ptCount val="1000"/>
                <c:pt idx="0">
                  <c:v>1540.4940842527801</c:v>
                </c:pt>
                <c:pt idx="1">
                  <c:v>1540.5592991074691</c:v>
                </c:pt>
                <c:pt idx="2">
                  <c:v>1540.822840501166</c:v>
                </c:pt>
                <c:pt idx="3">
                  <c:v>1540.9017736087089</c:v>
                </c:pt>
                <c:pt idx="4">
                  <c:v>1541.0020761242749</c:v>
                </c:pt>
                <c:pt idx="5">
                  <c:v>1541.160165756766</c:v>
                </c:pt>
                <c:pt idx="6">
                  <c:v>1541.336680722432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04F-473D-AF07-74FB569A5F24}"/>
            </c:ext>
          </c:extLst>
        </c:ser>
        <c:ser>
          <c:idx val="2"/>
          <c:order val="2"/>
          <c:tx>
            <c:v>CH 3</c:v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80">
                <a:solidFill>
                  <a:srgbClr val="A5A5A5"/>
                </a:solidFill>
                <a:round/>
              </a:ln>
            </c:spPr>
            <c:trendlineType val="linear"/>
            <c:dispRSqr val="1"/>
            <c:dispEq val="1"/>
            <c:trendlineLbl>
              <c:numFmt formatCode="General" sourceLinked="0"/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'Expmt. 1'!$S$3:$S$1002</c:f>
                <c:numCache>
                  <c:formatCode>General</c:formatCode>
                  <c:ptCount val="1000"/>
                  <c:pt idx="0">
                    <c:v>8.2786089355565561E-4</c:v>
                  </c:pt>
                  <c:pt idx="1">
                    <c:v>1.3785592865462081E-3</c:v>
                  </c:pt>
                  <c:pt idx="2">
                    <c:v>2.0171922111631821E-3</c:v>
                  </c:pt>
                  <c:pt idx="3">
                    <c:v>1.2137686625986041E-3</c:v>
                  </c:pt>
                  <c:pt idx="4">
                    <c:v>1.5024191084844929E-3</c:v>
                  </c:pt>
                  <c:pt idx="5">
                    <c:v>3.2466449110152618E-3</c:v>
                  </c:pt>
                  <c:pt idx="6">
                    <c:v>4.9473075937210721E-3</c:v>
                  </c:pt>
                </c:numCache>
              </c:numRef>
            </c:plus>
            <c:minus>
              <c:numRef>
                <c:f>'Expmt. 1'!$S$3:$S$1002</c:f>
                <c:numCache>
                  <c:formatCode>General</c:formatCode>
                  <c:ptCount val="1000"/>
                  <c:pt idx="0">
                    <c:v>8.2786089355565561E-4</c:v>
                  </c:pt>
                  <c:pt idx="1">
                    <c:v>1.3785592865462081E-3</c:v>
                  </c:pt>
                  <c:pt idx="2">
                    <c:v>2.0171922111631821E-3</c:v>
                  </c:pt>
                  <c:pt idx="3">
                    <c:v>1.2137686625986041E-3</c:v>
                  </c:pt>
                  <c:pt idx="4">
                    <c:v>1.5024191084844929E-3</c:v>
                  </c:pt>
                  <c:pt idx="5">
                    <c:v>3.2466449110152618E-3</c:v>
                  </c:pt>
                  <c:pt idx="6">
                    <c:v>4.9473075937210721E-3</c:v>
                  </c:pt>
                </c:numCache>
              </c:numRef>
            </c:minus>
          </c:errBars>
          <c:errBars>
            <c:errDir val="x"/>
            <c:errBarType val="both"/>
            <c:errValType val="cust"/>
            <c:noEndCap val="0"/>
            <c:plus>
              <c:numRef>
                <c:f>'Expmt. 1'!$C$3:$C$1002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plus>
            <c:minus>
              <c:numRef>
                <c:f>'Expmt. 1'!$C$3:$C$1002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minus>
          </c:errBars>
          <c:xVal>
            <c:numRef>
              <c:f>'Expmt. 1'!$B$3:$B$1002</c:f>
              <c:numCache>
                <c:formatCode>0.0</c:formatCode>
                <c:ptCount val="1000"/>
                <c:pt idx="0">
                  <c:v>0</c:v>
                </c:pt>
                <c:pt idx="1">
                  <c:v>0.8</c:v>
                </c:pt>
                <c:pt idx="2">
                  <c:v>1.25</c:v>
                </c:pt>
                <c:pt idx="3">
                  <c:v>1.6</c:v>
                </c:pt>
                <c:pt idx="4">
                  <c:v>2</c:v>
                </c:pt>
                <c:pt idx="5">
                  <c:v>2.5</c:v>
                </c:pt>
                <c:pt idx="6" formatCode="General">
                  <c:v>4</c:v>
                </c:pt>
              </c:numCache>
            </c:numRef>
          </c:xVal>
          <c:yVal>
            <c:numRef>
              <c:f>'Expmt. 1'!$T$3:$T$1002</c:f>
              <c:numCache>
                <c:formatCode>General</c:formatCode>
                <c:ptCount val="1000"/>
                <c:pt idx="0">
                  <c:v>1540.706538581248</c:v>
                </c:pt>
                <c:pt idx="1">
                  <c:v>1540.5858348199549</c:v>
                </c:pt>
                <c:pt idx="2">
                  <c:v>1540.3902981533849</c:v>
                </c:pt>
                <c:pt idx="3">
                  <c:v>1540.262613545588</c:v>
                </c:pt>
                <c:pt idx="4">
                  <c:v>1540.1330811299481</c:v>
                </c:pt>
                <c:pt idx="5">
                  <c:v>1539.9608467673891</c:v>
                </c:pt>
                <c:pt idx="6">
                  <c:v>1539.7752167350191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04F-473D-AF07-74FB569A5F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836"/>
        <c:axId val="7123914"/>
      </c:scatterChart>
      <c:valAx>
        <c:axId val="24983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lang="en-US"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Average Curvature (1/m)</a:t>
                </a:r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7123914"/>
        <c:crosses val="autoZero"/>
        <c:crossBetween val="midCat"/>
      </c:valAx>
      <c:valAx>
        <c:axId val="712391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9360">
              <a:solidFill>
                <a:srgbClr val="F2F2F2"/>
              </a:solidFill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lang="en-US"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Average Wavelength (nm)</a:t>
                </a:r>
              </a:p>
            </c:rich>
          </c:tx>
          <c:overlay val="0"/>
        </c:title>
        <c:numFmt formatCode="0.0000" sourceLinked="0"/>
        <c:majorTickMark val="out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249836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Active Area 2: Signal Response vs. Curvature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CH 1</c:v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80">
                <a:solidFill>
                  <a:srgbClr val="4472C4"/>
                </a:solidFill>
                <a:round/>
              </a:ln>
            </c:spPr>
            <c:trendlineType val="linear"/>
            <c:dispRSqr val="1"/>
            <c:dispEq val="1"/>
            <c:trendlineLbl>
              <c:numFmt formatCode="General" sourceLinked="0"/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'Expmt. 1'!$K$3:$K$1002</c:f>
                <c:numCache>
                  <c:formatCode>General</c:formatCode>
                  <c:ptCount val="1000"/>
                  <c:pt idx="0">
                    <c:v>8.7645399792146879E-4</c:v>
                  </c:pt>
                  <c:pt idx="1">
                    <c:v>1.6044374923264129E-3</c:v>
                  </c:pt>
                  <c:pt idx="2">
                    <c:v>3.022392328845146E-3</c:v>
                  </c:pt>
                  <c:pt idx="3">
                    <c:v>3.3758872081692628E-3</c:v>
                  </c:pt>
                  <c:pt idx="4">
                    <c:v>3.8942915225038499E-3</c:v>
                  </c:pt>
                  <c:pt idx="5">
                    <c:v>5.2461336868273338E-3</c:v>
                  </c:pt>
                  <c:pt idx="6">
                    <c:v>9.2414549838926927E-3</c:v>
                  </c:pt>
                </c:numCache>
              </c:numRef>
            </c:plus>
            <c:minus>
              <c:numRef>
                <c:f>'Expmt. 1'!$K$3:$K$1002</c:f>
                <c:numCache>
                  <c:formatCode>General</c:formatCode>
                  <c:ptCount val="1000"/>
                  <c:pt idx="0">
                    <c:v>8.7645399792146879E-4</c:v>
                  </c:pt>
                  <c:pt idx="1">
                    <c:v>1.6044374923264129E-3</c:v>
                  </c:pt>
                  <c:pt idx="2">
                    <c:v>3.022392328845146E-3</c:v>
                  </c:pt>
                  <c:pt idx="3">
                    <c:v>3.3758872081692628E-3</c:v>
                  </c:pt>
                  <c:pt idx="4">
                    <c:v>3.8942915225038499E-3</c:v>
                  </c:pt>
                  <c:pt idx="5">
                    <c:v>5.2461336868273338E-3</c:v>
                  </c:pt>
                  <c:pt idx="6">
                    <c:v>9.2414549838926927E-3</c:v>
                  </c:pt>
                </c:numCache>
              </c:numRef>
            </c:minus>
          </c:errBars>
          <c:errBars>
            <c:errDir val="x"/>
            <c:errBarType val="both"/>
            <c:errValType val="cust"/>
            <c:noEndCap val="0"/>
            <c:plus>
              <c:numRef>
                <c:f>'Expmt. 1'!$E$3:$E$1002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plus>
            <c:minus>
              <c:numRef>
                <c:f>'Expmt. 1'!$E$3:$E$1002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minus>
          </c:errBars>
          <c:xVal>
            <c:numRef>
              <c:f>'Expmt. 1'!$D$3:$D$1002</c:f>
              <c:numCache>
                <c:formatCode>0.0</c:formatCode>
                <c:ptCount val="1000"/>
                <c:pt idx="0">
                  <c:v>0</c:v>
                </c:pt>
                <c:pt idx="1">
                  <c:v>0.8</c:v>
                </c:pt>
                <c:pt idx="2">
                  <c:v>1.25</c:v>
                </c:pt>
                <c:pt idx="3">
                  <c:v>1.6</c:v>
                </c:pt>
                <c:pt idx="4">
                  <c:v>2</c:v>
                </c:pt>
                <c:pt idx="5">
                  <c:v>2.5</c:v>
                </c:pt>
                <c:pt idx="6" formatCode="General">
                  <c:v>4</c:v>
                </c:pt>
              </c:numCache>
            </c:numRef>
          </c:xVal>
          <c:yVal>
            <c:numRef>
              <c:f>'Expmt. 1'!$J$3:$J$1002</c:f>
              <c:numCache>
                <c:formatCode>General</c:formatCode>
                <c:ptCount val="1000"/>
                <c:pt idx="0">
                  <c:v>1550.3718611582019</c:v>
                </c:pt>
                <c:pt idx="1">
                  <c:v>1550.3330797271001</c:v>
                </c:pt>
                <c:pt idx="2">
                  <c:v>1550.37983776593</c:v>
                </c:pt>
                <c:pt idx="3">
                  <c:v>1550.37898379291</c:v>
                </c:pt>
                <c:pt idx="4">
                  <c:v>1550.3867348222709</c:v>
                </c:pt>
                <c:pt idx="5">
                  <c:v>1550.4290406011619</c:v>
                </c:pt>
                <c:pt idx="6">
                  <c:v>1550.428661837728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81-4C94-A904-47B89195D43C}"/>
            </c:ext>
          </c:extLst>
        </c:ser>
        <c:ser>
          <c:idx val="1"/>
          <c:order val="1"/>
          <c:tx>
            <c:v>CH 2</c:v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80">
                <a:solidFill>
                  <a:srgbClr val="ED7D31"/>
                </a:solidFill>
                <a:round/>
              </a:ln>
            </c:spPr>
            <c:trendlineType val="linear"/>
            <c:dispRSqr val="1"/>
            <c:dispEq val="1"/>
            <c:trendlineLbl>
              <c:numFmt formatCode="General" sourceLinked="0"/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'Expmt. 1'!$O$3:$O$1002</c:f>
                <c:numCache>
                  <c:formatCode>General</c:formatCode>
                  <c:ptCount val="1000"/>
                  <c:pt idx="0">
                    <c:v>5.322400291520835E-3</c:v>
                  </c:pt>
                  <c:pt idx="1">
                    <c:v>5.631502820251078E-3</c:v>
                  </c:pt>
                  <c:pt idx="2">
                    <c:v>1.9769410176874139E-3</c:v>
                  </c:pt>
                  <c:pt idx="3">
                    <c:v>2.6866255114424949E-3</c:v>
                  </c:pt>
                  <c:pt idx="4">
                    <c:v>2.449422599595599E-3</c:v>
                  </c:pt>
                  <c:pt idx="5">
                    <c:v>5.3828319838015682E-3</c:v>
                  </c:pt>
                  <c:pt idx="6">
                    <c:v>8.767930664161358E-3</c:v>
                  </c:pt>
                </c:numCache>
              </c:numRef>
            </c:plus>
            <c:minus>
              <c:numRef>
                <c:f>'Expmt. 1'!$O$3:$O$1002</c:f>
                <c:numCache>
                  <c:formatCode>General</c:formatCode>
                  <c:ptCount val="1000"/>
                  <c:pt idx="0">
                    <c:v>5.322400291520835E-3</c:v>
                  </c:pt>
                  <c:pt idx="1">
                    <c:v>5.631502820251078E-3</c:v>
                  </c:pt>
                  <c:pt idx="2">
                    <c:v>1.9769410176874139E-3</c:v>
                  </c:pt>
                  <c:pt idx="3">
                    <c:v>2.6866255114424949E-3</c:v>
                  </c:pt>
                  <c:pt idx="4">
                    <c:v>2.449422599595599E-3</c:v>
                  </c:pt>
                  <c:pt idx="5">
                    <c:v>5.3828319838015682E-3</c:v>
                  </c:pt>
                  <c:pt idx="6">
                    <c:v>8.767930664161358E-3</c:v>
                  </c:pt>
                </c:numCache>
              </c:numRef>
            </c:minus>
          </c:errBars>
          <c:errBars>
            <c:errDir val="x"/>
            <c:errBarType val="both"/>
            <c:errValType val="cust"/>
            <c:noEndCap val="0"/>
            <c:plus>
              <c:numRef>
                <c:f>'Expmt. 1'!$E$3:$E$1002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plus>
            <c:minus>
              <c:numRef>
                <c:f>'Expmt. 1'!$E$3:$E$1002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minus>
          </c:errBars>
          <c:xVal>
            <c:numRef>
              <c:f>'Expmt. 1'!$D$3:$D$1002</c:f>
              <c:numCache>
                <c:formatCode>0.0</c:formatCode>
                <c:ptCount val="1000"/>
                <c:pt idx="0">
                  <c:v>0</c:v>
                </c:pt>
                <c:pt idx="1">
                  <c:v>0.8</c:v>
                </c:pt>
                <c:pt idx="2">
                  <c:v>1.25</c:v>
                </c:pt>
                <c:pt idx="3">
                  <c:v>1.6</c:v>
                </c:pt>
                <c:pt idx="4">
                  <c:v>2</c:v>
                </c:pt>
                <c:pt idx="5">
                  <c:v>2.5</c:v>
                </c:pt>
                <c:pt idx="6" formatCode="General">
                  <c:v>4</c:v>
                </c:pt>
              </c:numCache>
            </c:numRef>
          </c:xVal>
          <c:yVal>
            <c:numRef>
              <c:f>'Expmt. 1'!$P$3:$P$1002</c:f>
              <c:numCache>
                <c:formatCode>General</c:formatCode>
                <c:ptCount val="1000"/>
                <c:pt idx="0">
                  <c:v>1550.5363524442721</c:v>
                </c:pt>
                <c:pt idx="1">
                  <c:v>1550.431146730393</c:v>
                </c:pt>
                <c:pt idx="2">
                  <c:v>1550.6320077800999</c:v>
                </c:pt>
                <c:pt idx="3">
                  <c:v>1550.732190838864</c:v>
                </c:pt>
                <c:pt idx="4">
                  <c:v>1550.866392051274</c:v>
                </c:pt>
                <c:pt idx="5">
                  <c:v>1550.976975523522</c:v>
                </c:pt>
                <c:pt idx="6">
                  <c:v>1551.098939432901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281-4C94-A904-47B89195D43C}"/>
            </c:ext>
          </c:extLst>
        </c:ser>
        <c:ser>
          <c:idx val="2"/>
          <c:order val="2"/>
          <c:tx>
            <c:v>CH 3</c:v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80">
                <a:solidFill>
                  <a:srgbClr val="A5A5A5"/>
                </a:solidFill>
                <a:round/>
              </a:ln>
            </c:spPr>
            <c:trendlineType val="linear"/>
            <c:dispRSqr val="1"/>
            <c:dispEq val="1"/>
            <c:trendlineLbl>
              <c:numFmt formatCode="General" sourceLinked="0"/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'Expmt. 1'!$U$3:$U$1002</c:f>
                <c:numCache>
                  <c:formatCode>General</c:formatCode>
                  <c:ptCount val="1000"/>
                  <c:pt idx="0">
                    <c:v>5.4432521866861353E-3</c:v>
                  </c:pt>
                  <c:pt idx="1">
                    <c:v>3.1644817985896361E-3</c:v>
                  </c:pt>
                  <c:pt idx="2">
                    <c:v>2.4337293254223899E-3</c:v>
                  </c:pt>
                  <c:pt idx="3">
                    <c:v>2.4715786560834622E-3</c:v>
                  </c:pt>
                  <c:pt idx="4">
                    <c:v>2.534922658949387E-3</c:v>
                  </c:pt>
                  <c:pt idx="5">
                    <c:v>5.689698111161481E-3</c:v>
                  </c:pt>
                  <c:pt idx="6">
                    <c:v>8.2582790032103282E-3</c:v>
                  </c:pt>
                </c:numCache>
              </c:numRef>
            </c:plus>
            <c:minus>
              <c:numRef>
                <c:f>'Expmt. 1'!$U$3:$U$1002</c:f>
                <c:numCache>
                  <c:formatCode>General</c:formatCode>
                  <c:ptCount val="1000"/>
                  <c:pt idx="0">
                    <c:v>5.4432521866861353E-3</c:v>
                  </c:pt>
                  <c:pt idx="1">
                    <c:v>3.1644817985896361E-3</c:v>
                  </c:pt>
                  <c:pt idx="2">
                    <c:v>2.4337293254223899E-3</c:v>
                  </c:pt>
                  <c:pt idx="3">
                    <c:v>2.4715786560834622E-3</c:v>
                  </c:pt>
                  <c:pt idx="4">
                    <c:v>2.534922658949387E-3</c:v>
                  </c:pt>
                  <c:pt idx="5">
                    <c:v>5.689698111161481E-3</c:v>
                  </c:pt>
                  <c:pt idx="6">
                    <c:v>8.2582790032103282E-3</c:v>
                  </c:pt>
                </c:numCache>
              </c:numRef>
            </c:minus>
          </c:errBars>
          <c:errBars>
            <c:errDir val="x"/>
            <c:errBarType val="both"/>
            <c:errValType val="cust"/>
            <c:noEndCap val="0"/>
            <c:plus>
              <c:numRef>
                <c:f>'Expmt. 1'!$E$3:$E$1002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plus>
            <c:minus>
              <c:numRef>
                <c:f>'Expmt. 1'!$E$3:$E$1002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minus>
          </c:errBars>
          <c:xVal>
            <c:numRef>
              <c:f>'Expmt. 1'!$D$3:$D$1002</c:f>
              <c:numCache>
                <c:formatCode>0.0</c:formatCode>
                <c:ptCount val="1000"/>
                <c:pt idx="0">
                  <c:v>0</c:v>
                </c:pt>
                <c:pt idx="1">
                  <c:v>0.8</c:v>
                </c:pt>
                <c:pt idx="2">
                  <c:v>1.25</c:v>
                </c:pt>
                <c:pt idx="3">
                  <c:v>1.6</c:v>
                </c:pt>
                <c:pt idx="4">
                  <c:v>2</c:v>
                </c:pt>
                <c:pt idx="5">
                  <c:v>2.5</c:v>
                </c:pt>
                <c:pt idx="6" formatCode="General">
                  <c:v>4</c:v>
                </c:pt>
              </c:numCache>
            </c:numRef>
          </c:xVal>
          <c:yVal>
            <c:numRef>
              <c:f>'Expmt. 1'!$V$3:$V$1002</c:f>
              <c:numCache>
                <c:formatCode>General</c:formatCode>
                <c:ptCount val="1000"/>
                <c:pt idx="0">
                  <c:v>1550.4907176171801</c:v>
                </c:pt>
                <c:pt idx="1">
                  <c:v>1550.4244772100881</c:v>
                </c:pt>
                <c:pt idx="2">
                  <c:v>1550.1571985408209</c:v>
                </c:pt>
                <c:pt idx="3">
                  <c:v>1550.0814370291171</c:v>
                </c:pt>
                <c:pt idx="4">
                  <c:v>1549.9660793385619</c:v>
                </c:pt>
                <c:pt idx="5">
                  <c:v>1549.7911220132089</c:v>
                </c:pt>
                <c:pt idx="6">
                  <c:v>1549.621608044464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281-4C94-A904-47B89195D4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19140"/>
        <c:axId val="16977149"/>
      </c:scatterChart>
      <c:valAx>
        <c:axId val="2701914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lang="en-US"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Average Curvature (1/m)</a:t>
                </a:r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16977149"/>
        <c:crosses val="autoZero"/>
        <c:crossBetween val="midCat"/>
      </c:valAx>
      <c:valAx>
        <c:axId val="1697714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9360">
              <a:solidFill>
                <a:srgbClr val="F2F2F2"/>
              </a:solidFill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lang="en-US"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Average Wavelength (nm)</a:t>
                </a:r>
              </a:p>
            </c:rich>
          </c:tx>
          <c:overlay val="0"/>
        </c:title>
        <c:numFmt formatCode="0.0000" sourceLinked="0"/>
        <c:majorTickMark val="out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27019140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Active Area 3: Signal Response vs. Curvature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CH 1</c:v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80">
                <a:solidFill>
                  <a:srgbClr val="4472C4"/>
                </a:solidFill>
                <a:round/>
              </a:ln>
            </c:spPr>
            <c:trendlineType val="linear"/>
            <c:dispRSqr val="1"/>
            <c:dispEq val="1"/>
            <c:trendlineLbl>
              <c:numFmt formatCode="General" sourceLinked="0"/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'Expmt. 1'!$M$3:$M$1002</c:f>
                <c:numCache>
                  <c:formatCode>General</c:formatCode>
                  <c:ptCount val="1000"/>
                  <c:pt idx="0">
                    <c:v>3.2612105737944171E-4</c:v>
                  </c:pt>
                  <c:pt idx="1">
                    <c:v>1.3826062143425749E-3</c:v>
                  </c:pt>
                  <c:pt idx="2">
                    <c:v>2.3292602833801281E-3</c:v>
                  </c:pt>
                  <c:pt idx="3">
                    <c:v>3.533170114901256E-3</c:v>
                  </c:pt>
                  <c:pt idx="4">
                    <c:v>4.7150108061831614E-3</c:v>
                  </c:pt>
                  <c:pt idx="5">
                    <c:v>4.3205560097047801E-3</c:v>
                  </c:pt>
                  <c:pt idx="6">
                    <c:v>8.3966769128761224E-3</c:v>
                  </c:pt>
                </c:numCache>
              </c:numRef>
            </c:plus>
            <c:minus>
              <c:numRef>
                <c:f>'Expmt. 1'!$M$3:$M$1002</c:f>
                <c:numCache>
                  <c:formatCode>General</c:formatCode>
                  <c:ptCount val="1000"/>
                  <c:pt idx="0">
                    <c:v>3.2612105737944171E-4</c:v>
                  </c:pt>
                  <c:pt idx="1">
                    <c:v>1.3826062143425749E-3</c:v>
                  </c:pt>
                  <c:pt idx="2">
                    <c:v>2.3292602833801281E-3</c:v>
                  </c:pt>
                  <c:pt idx="3">
                    <c:v>3.533170114901256E-3</c:v>
                  </c:pt>
                  <c:pt idx="4">
                    <c:v>4.7150108061831614E-3</c:v>
                  </c:pt>
                  <c:pt idx="5">
                    <c:v>4.3205560097047801E-3</c:v>
                  </c:pt>
                  <c:pt idx="6">
                    <c:v>8.3966769128761224E-3</c:v>
                  </c:pt>
                </c:numCache>
              </c:numRef>
            </c:minus>
          </c:errBars>
          <c:errBars>
            <c:errDir val="x"/>
            <c:errBarType val="both"/>
            <c:errValType val="cust"/>
            <c:noEndCap val="0"/>
            <c:plus>
              <c:numRef>
                <c:f>'Expmt. 1'!$G$3:$G$1002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plus>
            <c:minus>
              <c:numRef>
                <c:f>'Expmt. 1'!$G$3:$G$1002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minus>
          </c:errBars>
          <c:xVal>
            <c:numRef>
              <c:f>'Expmt. 1'!$F$3:$F$1002</c:f>
              <c:numCache>
                <c:formatCode>0.0</c:formatCode>
                <c:ptCount val="1000"/>
                <c:pt idx="0">
                  <c:v>0</c:v>
                </c:pt>
                <c:pt idx="1">
                  <c:v>0.8</c:v>
                </c:pt>
                <c:pt idx="2">
                  <c:v>1.25</c:v>
                </c:pt>
                <c:pt idx="3">
                  <c:v>1.6</c:v>
                </c:pt>
                <c:pt idx="4">
                  <c:v>2</c:v>
                </c:pt>
                <c:pt idx="5">
                  <c:v>2.5</c:v>
                </c:pt>
                <c:pt idx="6" formatCode="General">
                  <c:v>4</c:v>
                </c:pt>
              </c:numCache>
            </c:numRef>
          </c:xVal>
          <c:yVal>
            <c:numRef>
              <c:f>'Expmt. 1'!$L$3:$L$1002</c:f>
              <c:numCache>
                <c:formatCode>General</c:formatCode>
                <c:ptCount val="1000"/>
                <c:pt idx="0">
                  <c:v>1560.5121296587879</c:v>
                </c:pt>
                <c:pt idx="1">
                  <c:v>1560.4794437234241</c:v>
                </c:pt>
                <c:pt idx="2">
                  <c:v>1560.483181134985</c:v>
                </c:pt>
                <c:pt idx="3">
                  <c:v>1560.454343299858</c:v>
                </c:pt>
                <c:pt idx="4">
                  <c:v>1560.4449556804591</c:v>
                </c:pt>
                <c:pt idx="5">
                  <c:v>1560.460492562715</c:v>
                </c:pt>
                <c:pt idx="6">
                  <c:v>1560.4365936647539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CCF-4ABA-B77C-D4815E331F20}"/>
            </c:ext>
          </c:extLst>
        </c:ser>
        <c:ser>
          <c:idx val="1"/>
          <c:order val="1"/>
          <c:tx>
            <c:v>CH 2</c:v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80">
                <a:solidFill>
                  <a:srgbClr val="ED7D31"/>
                </a:solidFill>
                <a:round/>
              </a:ln>
            </c:spPr>
            <c:trendlineType val="linear"/>
            <c:dispRSqr val="1"/>
            <c:dispEq val="1"/>
            <c:trendlineLbl>
              <c:numFmt formatCode="General" sourceLinked="0"/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'Expmt. 1'!$Q$3:$Q$1002</c:f>
                <c:numCache>
                  <c:formatCode>General</c:formatCode>
                  <c:ptCount val="1000"/>
                  <c:pt idx="0">
                    <c:v>2.4830418509109889E-3</c:v>
                  </c:pt>
                  <c:pt idx="1">
                    <c:v>1.0533128528902381E-3</c:v>
                  </c:pt>
                  <c:pt idx="2">
                    <c:v>6.6792884956999952E-3</c:v>
                  </c:pt>
                  <c:pt idx="3">
                    <c:v>2.6039516728331661E-3</c:v>
                  </c:pt>
                  <c:pt idx="4">
                    <c:v>2.223678377121713E-3</c:v>
                  </c:pt>
                  <c:pt idx="5">
                    <c:v>1.147924954959607E-2</c:v>
                  </c:pt>
                  <c:pt idx="6">
                    <c:v>1.8579167249891799E-2</c:v>
                  </c:pt>
                </c:numCache>
              </c:numRef>
            </c:plus>
            <c:minus>
              <c:numRef>
                <c:f>'Expmt. 1'!$Q$3:$Q$1002</c:f>
                <c:numCache>
                  <c:formatCode>General</c:formatCode>
                  <c:ptCount val="1000"/>
                  <c:pt idx="0">
                    <c:v>2.4830418509109889E-3</c:v>
                  </c:pt>
                  <c:pt idx="1">
                    <c:v>1.0533128528902381E-3</c:v>
                  </c:pt>
                  <c:pt idx="2">
                    <c:v>6.6792884956999952E-3</c:v>
                  </c:pt>
                  <c:pt idx="3">
                    <c:v>2.6039516728331661E-3</c:v>
                  </c:pt>
                  <c:pt idx="4">
                    <c:v>2.223678377121713E-3</c:v>
                  </c:pt>
                  <c:pt idx="5">
                    <c:v>1.147924954959607E-2</c:v>
                  </c:pt>
                  <c:pt idx="6">
                    <c:v>1.8579167249891799E-2</c:v>
                  </c:pt>
                </c:numCache>
              </c:numRef>
            </c:minus>
          </c:errBars>
          <c:errBars>
            <c:errDir val="x"/>
            <c:errBarType val="both"/>
            <c:errValType val="cust"/>
            <c:noEndCap val="0"/>
            <c:plus>
              <c:numRef>
                <c:f>'Expmt. 1'!$G$3:$G$1002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plus>
            <c:minus>
              <c:numRef>
                <c:f>'Expmt. 1'!$G$3:$G$1002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minus>
          </c:errBars>
          <c:xVal>
            <c:numRef>
              <c:f>'Expmt. 1'!$F$3:$F$1002</c:f>
              <c:numCache>
                <c:formatCode>0.0</c:formatCode>
                <c:ptCount val="1000"/>
                <c:pt idx="0">
                  <c:v>0</c:v>
                </c:pt>
                <c:pt idx="1">
                  <c:v>0.8</c:v>
                </c:pt>
                <c:pt idx="2">
                  <c:v>1.25</c:v>
                </c:pt>
                <c:pt idx="3">
                  <c:v>1.6</c:v>
                </c:pt>
                <c:pt idx="4">
                  <c:v>2</c:v>
                </c:pt>
                <c:pt idx="5">
                  <c:v>2.5</c:v>
                </c:pt>
                <c:pt idx="6" formatCode="General">
                  <c:v>4</c:v>
                </c:pt>
              </c:numCache>
            </c:numRef>
          </c:xVal>
          <c:yVal>
            <c:numRef>
              <c:f>'Expmt. 1'!$R$3:$R$1002</c:f>
              <c:numCache>
                <c:formatCode>General</c:formatCode>
                <c:ptCount val="1000"/>
                <c:pt idx="0">
                  <c:v>1560.131300025585</c:v>
                </c:pt>
                <c:pt idx="1">
                  <c:v>1560.210153266195</c:v>
                </c:pt>
                <c:pt idx="2">
                  <c:v>1560.33850290904</c:v>
                </c:pt>
                <c:pt idx="3">
                  <c:v>1560.484293442843</c:v>
                </c:pt>
                <c:pt idx="4">
                  <c:v>1560.553987573124</c:v>
                </c:pt>
                <c:pt idx="5">
                  <c:v>1560.693628566419</c:v>
                </c:pt>
                <c:pt idx="6">
                  <c:v>1560.853692754059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CCF-4ABA-B77C-D4815E331F20}"/>
            </c:ext>
          </c:extLst>
        </c:ser>
        <c:ser>
          <c:idx val="2"/>
          <c:order val="2"/>
          <c:tx>
            <c:v>CH 3</c:v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80">
                <a:solidFill>
                  <a:srgbClr val="A5A5A5"/>
                </a:solidFill>
                <a:round/>
              </a:ln>
            </c:spPr>
            <c:trendlineType val="linear"/>
            <c:dispRSqr val="1"/>
            <c:dispEq val="1"/>
            <c:trendlineLbl>
              <c:numFmt formatCode="General" sourceLinked="0"/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'Expmt. 1'!$U$3:$U$1002</c:f>
                <c:numCache>
                  <c:formatCode>General</c:formatCode>
                  <c:ptCount val="1000"/>
                  <c:pt idx="0">
                    <c:v>5.4432521866861353E-3</c:v>
                  </c:pt>
                  <c:pt idx="1">
                    <c:v>3.1644817985896361E-3</c:v>
                  </c:pt>
                  <c:pt idx="2">
                    <c:v>2.4337293254223899E-3</c:v>
                  </c:pt>
                  <c:pt idx="3">
                    <c:v>2.4715786560834622E-3</c:v>
                  </c:pt>
                  <c:pt idx="4">
                    <c:v>2.534922658949387E-3</c:v>
                  </c:pt>
                  <c:pt idx="5">
                    <c:v>5.689698111161481E-3</c:v>
                  </c:pt>
                  <c:pt idx="6">
                    <c:v>8.2582790032103282E-3</c:v>
                  </c:pt>
                </c:numCache>
              </c:numRef>
            </c:plus>
            <c:minus>
              <c:numRef>
                <c:f>'Expmt. 1'!$U$3:$U$1002</c:f>
                <c:numCache>
                  <c:formatCode>General</c:formatCode>
                  <c:ptCount val="1000"/>
                  <c:pt idx="0">
                    <c:v>5.4432521866861353E-3</c:v>
                  </c:pt>
                  <c:pt idx="1">
                    <c:v>3.1644817985896361E-3</c:v>
                  </c:pt>
                  <c:pt idx="2">
                    <c:v>2.4337293254223899E-3</c:v>
                  </c:pt>
                  <c:pt idx="3">
                    <c:v>2.4715786560834622E-3</c:v>
                  </c:pt>
                  <c:pt idx="4">
                    <c:v>2.534922658949387E-3</c:v>
                  </c:pt>
                  <c:pt idx="5">
                    <c:v>5.689698111161481E-3</c:v>
                  </c:pt>
                  <c:pt idx="6">
                    <c:v>8.2582790032103282E-3</c:v>
                  </c:pt>
                </c:numCache>
              </c:numRef>
            </c:minus>
          </c:errBars>
          <c:errBars>
            <c:errDir val="x"/>
            <c:errBarType val="both"/>
            <c:errValType val="cust"/>
            <c:noEndCap val="0"/>
            <c:plus>
              <c:numRef>
                <c:f>'Expmt. 1'!$G$3:$G$1002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plus>
            <c:minus>
              <c:numRef>
                <c:f>'Expmt. 1'!$G$3:$G$1002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minus>
          </c:errBars>
          <c:xVal>
            <c:numRef>
              <c:f>'Expmt. 1'!$F$3:$F$1002</c:f>
              <c:numCache>
                <c:formatCode>0.0</c:formatCode>
                <c:ptCount val="1000"/>
                <c:pt idx="0">
                  <c:v>0</c:v>
                </c:pt>
                <c:pt idx="1">
                  <c:v>0.8</c:v>
                </c:pt>
                <c:pt idx="2">
                  <c:v>1.25</c:v>
                </c:pt>
                <c:pt idx="3">
                  <c:v>1.6</c:v>
                </c:pt>
                <c:pt idx="4">
                  <c:v>2</c:v>
                </c:pt>
                <c:pt idx="5">
                  <c:v>2.5</c:v>
                </c:pt>
                <c:pt idx="6" formatCode="General">
                  <c:v>4</c:v>
                </c:pt>
              </c:numCache>
            </c:numRef>
          </c:xVal>
          <c:yVal>
            <c:numRef>
              <c:f>'Expmt. 1'!$X$3:$X$1002</c:f>
              <c:numCache>
                <c:formatCode>General</c:formatCode>
                <c:ptCount val="1000"/>
                <c:pt idx="0">
                  <c:v>1560.358567259897</c:v>
                </c:pt>
                <c:pt idx="1">
                  <c:v>1560.3158724540001</c:v>
                </c:pt>
                <c:pt idx="2">
                  <c:v>1560.1946931550169</c:v>
                </c:pt>
                <c:pt idx="3">
                  <c:v>1560.079113500811</c:v>
                </c:pt>
                <c:pt idx="4">
                  <c:v>1560.023118587771</c:v>
                </c:pt>
                <c:pt idx="5">
                  <c:v>1559.870919657008</c:v>
                </c:pt>
                <c:pt idx="6">
                  <c:v>1559.741085358582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CCF-4ABA-B77C-D4815E331F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89197"/>
        <c:axId val="78872333"/>
      </c:scatterChart>
      <c:valAx>
        <c:axId val="4248919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Average Curvature (1/m)</a:t>
                </a:r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78872333"/>
        <c:crosses val="autoZero"/>
        <c:crossBetween val="midCat"/>
      </c:valAx>
      <c:valAx>
        <c:axId val="7887233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9360">
              <a:solidFill>
                <a:srgbClr val="F2F2F2"/>
              </a:solidFill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Average Wavelength (nm)</a:t>
                </a:r>
              </a:p>
            </c:rich>
          </c:tx>
          <c:overlay val="0"/>
        </c:title>
        <c:numFmt formatCode="0.0000" sourceLinked="0"/>
        <c:majorTickMark val="out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42489197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379440</xdr:colOff>
      <xdr:row>38</xdr:row>
      <xdr:rowOff>108720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379440</xdr:colOff>
      <xdr:row>38</xdr:row>
      <xdr:rowOff>108720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379440</xdr:colOff>
      <xdr:row>38</xdr:row>
      <xdr:rowOff>108720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379440</xdr:colOff>
      <xdr:row>38</xdr:row>
      <xdr:rowOff>108720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379440</xdr:colOff>
      <xdr:row>38</xdr:row>
      <xdr:rowOff>108720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379440</xdr:colOff>
      <xdr:row>38</xdr:row>
      <xdr:rowOff>108720</xdr:rowOff>
    </xdr:to>
    <xdr:graphicFrame macro="">
      <xdr:nvGraphicFramePr>
        <xdr:cNvPr id="5" name="Chart 1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20520</xdr:colOff>
      <xdr:row>11</xdr:row>
      <xdr:rowOff>59760</xdr:rowOff>
    </xdr:from>
    <xdr:to>
      <xdr:col>10</xdr:col>
      <xdr:colOff>672090</xdr:colOff>
      <xdr:row>36</xdr:row>
      <xdr:rowOff>135360</xdr:rowOff>
    </xdr:to>
    <xdr:graphicFrame macro="">
      <xdr:nvGraphicFramePr>
        <xdr:cNvPr id="6" name="Chart 1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122400</xdr:colOff>
      <xdr:row>36</xdr:row>
      <xdr:rowOff>136080</xdr:rowOff>
    </xdr:from>
    <xdr:to>
      <xdr:col>11</xdr:col>
      <xdr:colOff>47160</xdr:colOff>
      <xdr:row>62</xdr:row>
      <xdr:rowOff>78480</xdr:rowOff>
    </xdr:to>
    <xdr:graphicFrame macro="">
      <xdr:nvGraphicFramePr>
        <xdr:cNvPr id="7" name="Chart 2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62</xdr:row>
      <xdr:rowOff>27720</xdr:rowOff>
    </xdr:from>
    <xdr:to>
      <xdr:col>11</xdr:col>
      <xdr:colOff>5040</xdr:colOff>
      <xdr:row>87</xdr:row>
      <xdr:rowOff>160200</xdr:rowOff>
    </xdr:to>
    <xdr:graphicFrame macro="">
      <xdr:nvGraphicFramePr>
        <xdr:cNvPr id="8" name="Chart 3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0</xdr:colOff>
      <xdr:row>87</xdr:row>
      <xdr:rowOff>150120</xdr:rowOff>
    </xdr:from>
    <xdr:to>
      <xdr:col>11</xdr:col>
      <xdr:colOff>5040</xdr:colOff>
      <xdr:row>113</xdr:row>
      <xdr:rowOff>91800</xdr:rowOff>
    </xdr:to>
    <xdr:graphicFrame macro="">
      <xdr:nvGraphicFramePr>
        <xdr:cNvPr id="9" name="Chart 4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20"/>
  <sheetViews>
    <sheetView topLeftCell="O1" zoomScaleNormal="100" workbookViewId="0">
      <selection activeCell="T14" activeCellId="1" sqref="H3:Y9 T14"/>
    </sheetView>
  </sheetViews>
  <sheetFormatPr defaultRowHeight="15" x14ac:dyDescent="0.25"/>
  <cols>
    <col min="1" max="1" width="13.42578125"/>
    <col min="2" max="2" width="15.140625"/>
    <col min="3" max="24" width="8.5703125"/>
    <col min="25" max="25" width="10.42578125"/>
    <col min="26" max="1025" width="8.5703125"/>
  </cols>
  <sheetData>
    <row r="1" spans="1:29" x14ac:dyDescent="0.25">
      <c r="B1" s="2" t="s">
        <v>0</v>
      </c>
      <c r="C1" s="2"/>
      <c r="D1" s="2"/>
      <c r="G1" s="1" t="s">
        <v>1</v>
      </c>
      <c r="H1" s="1"/>
      <c r="I1" s="1"/>
      <c r="J1" s="1"/>
      <c r="M1" s="1" t="s">
        <v>2</v>
      </c>
      <c r="N1" s="1"/>
      <c r="O1" s="1"/>
      <c r="P1" s="1"/>
      <c r="S1" s="1" t="s">
        <v>3</v>
      </c>
      <c r="T1" s="1"/>
      <c r="U1" s="1"/>
      <c r="V1" s="1"/>
    </row>
    <row r="2" spans="1:29" x14ac:dyDescent="0.25">
      <c r="A2" t="s">
        <v>4</v>
      </c>
      <c r="B2" t="s">
        <v>5</v>
      </c>
      <c r="C2" t="s">
        <v>6</v>
      </c>
      <c r="D2" t="s">
        <v>7</v>
      </c>
      <c r="E2" t="s">
        <v>8</v>
      </c>
      <c r="G2" t="s">
        <v>0</v>
      </c>
      <c r="H2" t="s">
        <v>9</v>
      </c>
      <c r="I2" t="s">
        <v>10</v>
      </c>
      <c r="J2" t="s">
        <v>11</v>
      </c>
      <c r="K2" t="s">
        <v>12</v>
      </c>
      <c r="M2" t="s">
        <v>0</v>
      </c>
      <c r="N2" t="s">
        <v>9</v>
      </c>
      <c r="O2" t="s">
        <v>10</v>
      </c>
      <c r="P2" t="s">
        <v>11</v>
      </c>
      <c r="Q2" t="s">
        <v>12</v>
      </c>
      <c r="S2" t="s">
        <v>0</v>
      </c>
      <c r="T2" t="s">
        <v>9</v>
      </c>
      <c r="U2" t="s">
        <v>10</v>
      </c>
      <c r="V2" t="s">
        <v>11</v>
      </c>
      <c r="W2" t="s">
        <v>12</v>
      </c>
    </row>
    <row r="3" spans="1:29" x14ac:dyDescent="0.25">
      <c r="A3" t="s">
        <v>13</v>
      </c>
      <c r="B3" s="3">
        <f>'Expmt. 1'!$A3</f>
        <v>0</v>
      </c>
      <c r="C3" s="4">
        <f>'Expmt. 1'!$A3</f>
        <v>0</v>
      </c>
      <c r="D3" s="4">
        <f>'Expmt. 1'!$A3</f>
        <v>0</v>
      </c>
      <c r="E3" s="5">
        <f>'Expmt. 1'!$A3</f>
        <v>0</v>
      </c>
      <c r="G3">
        <f t="shared" ref="G3:G9" si="0">B3</f>
        <v>0</v>
      </c>
      <c r="H3" s="6">
        <f>'Expmt. 1'!H3-'Expmt. 1'!H$3</f>
        <v>0</v>
      </c>
      <c r="I3" s="6">
        <f>'Expmt. 1'!N3-'Expmt. 1'!N$3</f>
        <v>0</v>
      </c>
      <c r="J3" s="6">
        <f>'Expmt. 1'!T3-'Expmt. 1'!T$3</f>
        <v>0</v>
      </c>
      <c r="K3" s="6">
        <f t="shared" ref="K3:K9" si="1">AVERAGE(H3:J3)</f>
        <v>0</v>
      </c>
      <c r="L3" s="6"/>
      <c r="M3">
        <f t="shared" ref="M3:M9" si="2">C3</f>
        <v>0</v>
      </c>
      <c r="N3" s="6">
        <f>'Expmt. 1'!J3-'Expmt. 1'!J$3</f>
        <v>0</v>
      </c>
      <c r="O3" s="6">
        <f>'Expmt. 1'!P3-'Expmt. 1'!P$3</f>
        <v>0</v>
      </c>
      <c r="P3" s="6">
        <f>'Expmt. 1'!V3-'Expmt. 1'!V$3</f>
        <v>0</v>
      </c>
      <c r="Q3" s="6">
        <f t="shared" ref="Q3:Q9" si="3">AVERAGE(N3:P3)</f>
        <v>0</v>
      </c>
      <c r="R3" s="6"/>
      <c r="S3">
        <f t="shared" ref="S3:S9" si="4">D3</f>
        <v>0</v>
      </c>
      <c r="T3" s="6">
        <f>'Expmt. 1'!L3-'Expmt. 1'!L$3</f>
        <v>0</v>
      </c>
      <c r="U3" s="6">
        <f>'Expmt. 1'!R3-'Expmt. 1'!R$3</f>
        <v>0</v>
      </c>
      <c r="V3" s="6">
        <f>'Expmt. 1'!X3-'Expmt. 1'!X$3</f>
        <v>0</v>
      </c>
      <c r="W3" s="6">
        <f t="shared" ref="W3:W9" si="5">AVERAGE(T3:V3)</f>
        <v>0</v>
      </c>
      <c r="X3" s="6"/>
    </row>
    <row r="4" spans="1:29" x14ac:dyDescent="0.25">
      <c r="A4" t="s">
        <v>13</v>
      </c>
      <c r="B4" s="7">
        <f>'Expmt. 1'!$A4</f>
        <v>0.5</v>
      </c>
      <c r="C4" s="6">
        <f>'Expmt. 1'!$A4</f>
        <v>0.5</v>
      </c>
      <c r="D4" s="6">
        <f>'Expmt. 1'!$A4</f>
        <v>0.5</v>
      </c>
      <c r="E4" s="8">
        <f>'Expmt. 1'!$A4</f>
        <v>0.5</v>
      </c>
      <c r="G4">
        <f t="shared" si="0"/>
        <v>0.5</v>
      </c>
      <c r="H4" s="6">
        <f>'Expmt. 1'!H4-'Expmt. 1'!H$3</f>
        <v>5.9486355351054954E-2</v>
      </c>
      <c r="I4" s="6">
        <f>'Expmt. 1'!N4-'Expmt. 1'!N$3</f>
        <v>6.521485468897481E-2</v>
      </c>
      <c r="J4" s="6">
        <f>'Expmt. 1'!T4-'Expmt. 1'!T$3</f>
        <v>-0.1207037612930435</v>
      </c>
      <c r="K4" s="6">
        <f t="shared" si="1"/>
        <v>1.3324829156620883E-3</v>
      </c>
      <c r="L4" s="6"/>
      <c r="M4">
        <f t="shared" si="2"/>
        <v>0.5</v>
      </c>
      <c r="N4" s="6">
        <f>'Expmt. 1'!J4-'Expmt. 1'!J$3</f>
        <v>-3.8781431101824637E-2</v>
      </c>
      <c r="O4" s="6">
        <f>'Expmt. 1'!P4-'Expmt. 1'!P$3</f>
        <v>-0.10520571387905875</v>
      </c>
      <c r="P4" s="6">
        <f>'Expmt. 1'!V4-'Expmt. 1'!V$3</f>
        <v>-6.6240407091981979E-2</v>
      </c>
      <c r="Q4" s="6">
        <f t="shared" si="3"/>
        <v>-7.0075850690955122E-2</v>
      </c>
      <c r="R4" s="6"/>
      <c r="S4">
        <f t="shared" si="4"/>
        <v>0.5</v>
      </c>
      <c r="T4" s="6">
        <f>'Expmt. 1'!L4-'Expmt. 1'!L$3</f>
        <v>-3.2685935363815588E-2</v>
      </c>
      <c r="U4" s="6">
        <f>'Expmt. 1'!R4-'Expmt. 1'!R$3</f>
        <v>7.8853240609987552E-2</v>
      </c>
      <c r="V4" s="6">
        <f>'Expmt. 1'!X4-'Expmt. 1'!X$3</f>
        <v>-4.2694805896871912E-2</v>
      </c>
      <c r="W4" s="6">
        <f t="shared" si="5"/>
        <v>1.1574997831000171E-3</v>
      </c>
    </row>
    <row r="5" spans="1:29" x14ac:dyDescent="0.25">
      <c r="A5" t="s">
        <v>13</v>
      </c>
      <c r="B5" s="7">
        <f>'Expmt. 1'!$A5</f>
        <v>1.6</v>
      </c>
      <c r="C5" s="6">
        <f>'Expmt. 1'!$A5</f>
        <v>1.6</v>
      </c>
      <c r="D5" s="6">
        <f>'Expmt. 1'!$A5</f>
        <v>1.6</v>
      </c>
      <c r="E5" s="8">
        <f>'Expmt. 1'!$A5</f>
        <v>1.6</v>
      </c>
      <c r="F5" s="6"/>
      <c r="G5">
        <f t="shared" si="0"/>
        <v>1.6</v>
      </c>
      <c r="H5" s="6">
        <f>'Expmt. 1'!H5-'Expmt. 1'!H$3</f>
        <v>3.5255071891015177E-2</v>
      </c>
      <c r="I5" s="6">
        <f>'Expmt. 1'!N5-'Expmt. 1'!N$3</f>
        <v>0.32875624838584372</v>
      </c>
      <c r="J5" s="6">
        <f>'Expmt. 1'!T5-'Expmt. 1'!T$3</f>
        <v>-0.31624042786302198</v>
      </c>
      <c r="K5" s="6">
        <f t="shared" si="1"/>
        <v>1.5923630804612305E-2</v>
      </c>
      <c r="L5" s="6"/>
      <c r="M5">
        <f t="shared" si="2"/>
        <v>1.6</v>
      </c>
      <c r="N5" s="6">
        <f>'Expmt. 1'!J5-'Expmt. 1'!J$3</f>
        <v>7.9766077280964964E-3</v>
      </c>
      <c r="O5" s="6">
        <f>'Expmt. 1'!P5-'Expmt. 1'!P$3</f>
        <v>9.565533582781427E-2</v>
      </c>
      <c r="P5" s="6">
        <f>'Expmt. 1'!V5-'Expmt. 1'!V$3</f>
        <v>-0.33351907635915268</v>
      </c>
      <c r="Q5" s="6">
        <f t="shared" si="3"/>
        <v>-7.6629044267747304E-2</v>
      </c>
      <c r="R5" s="6"/>
      <c r="S5">
        <f t="shared" si="4"/>
        <v>1.6</v>
      </c>
      <c r="T5" s="6">
        <f>'Expmt. 1'!L5-'Expmt. 1'!L$3</f>
        <v>-2.8948523802910131E-2</v>
      </c>
      <c r="U5" s="6">
        <f>'Expmt. 1'!R5-'Expmt. 1'!R$3</f>
        <v>0.20720288345501103</v>
      </c>
      <c r="V5" s="6">
        <f>'Expmt. 1'!X5-'Expmt. 1'!X$3</f>
        <v>-0.16387410488005116</v>
      </c>
      <c r="W5" s="6">
        <f t="shared" si="5"/>
        <v>4.7934182573499129E-3</v>
      </c>
    </row>
    <row r="6" spans="1:29" x14ac:dyDescent="0.25">
      <c r="A6" s="6" t="s">
        <v>13</v>
      </c>
      <c r="B6" s="7">
        <f>'Expmt. 1'!$A6</f>
        <v>2</v>
      </c>
      <c r="C6" s="6">
        <f>'Expmt. 1'!$A6</f>
        <v>2</v>
      </c>
      <c r="D6" s="6">
        <f>'Expmt. 1'!$A6</f>
        <v>2</v>
      </c>
      <c r="E6" s="8">
        <f>'Expmt. 1'!$A6</f>
        <v>2</v>
      </c>
      <c r="F6" s="6"/>
      <c r="G6">
        <f t="shared" si="0"/>
        <v>2</v>
      </c>
      <c r="H6" s="6">
        <f>'Expmt. 1'!H6-'Expmt. 1'!H$3</f>
        <v>8.6447886332052803E-2</v>
      </c>
      <c r="I6" s="6">
        <f>'Expmt. 1'!N6-'Expmt. 1'!N$3</f>
        <v>0.40768935592882372</v>
      </c>
      <c r="J6" s="6">
        <f>'Expmt. 1'!T6-'Expmt. 1'!T$3</f>
        <v>-0.44392503565995867</v>
      </c>
      <c r="K6" s="6">
        <f t="shared" si="1"/>
        <v>1.6737402200305951E-2</v>
      </c>
      <c r="L6" s="6"/>
      <c r="M6">
        <f t="shared" si="2"/>
        <v>2</v>
      </c>
      <c r="N6" s="6">
        <f>'Expmt. 1'!J6-'Expmt. 1'!J$3</f>
        <v>7.1226347081392305E-3</v>
      </c>
      <c r="O6" s="6">
        <f>'Expmt. 1'!P6-'Expmt. 1'!P$3</f>
        <v>0.19583839459187402</v>
      </c>
      <c r="P6" s="6">
        <f>'Expmt. 1'!V6-'Expmt. 1'!V$3</f>
        <v>-0.40928058806298395</v>
      </c>
      <c r="Q6" s="6">
        <f t="shared" si="3"/>
        <v>-6.8773186254323562E-2</v>
      </c>
      <c r="R6" s="6"/>
      <c r="S6">
        <f t="shared" si="4"/>
        <v>2</v>
      </c>
      <c r="T6" s="6">
        <f>'Expmt. 1'!L6-'Expmt. 1'!L$3</f>
        <v>-5.7786358929888593E-2</v>
      </c>
      <c r="U6" s="6">
        <f>'Expmt. 1'!R6-'Expmt. 1'!R$3</f>
        <v>0.35299341725794875</v>
      </c>
      <c r="V6" s="6">
        <f>'Expmt. 1'!X6-'Expmt. 1'!X$3</f>
        <v>-0.2794537590859818</v>
      </c>
      <c r="W6" s="6">
        <f t="shared" si="5"/>
        <v>5.2510997473594516E-3</v>
      </c>
      <c r="X6" s="6"/>
      <c r="Y6" s="6"/>
      <c r="Z6" s="6"/>
      <c r="AA6" s="6"/>
      <c r="AB6" s="6"/>
      <c r="AC6" s="6"/>
    </row>
    <row r="7" spans="1:29" x14ac:dyDescent="0.25">
      <c r="A7" s="6" t="s">
        <v>13</v>
      </c>
      <c r="B7" s="7">
        <f>'Expmt. 1'!$A7</f>
        <v>2.5</v>
      </c>
      <c r="C7" s="6">
        <f>'Expmt. 1'!$A7</f>
        <v>2.5</v>
      </c>
      <c r="D7" s="6">
        <f>'Expmt. 1'!$A7</f>
        <v>2.5</v>
      </c>
      <c r="E7" s="8">
        <f>'Expmt. 1'!$A7</f>
        <v>2.5</v>
      </c>
      <c r="F7" s="6"/>
      <c r="G7">
        <f t="shared" si="0"/>
        <v>2.5</v>
      </c>
      <c r="H7" s="6">
        <f>'Expmt. 1'!H7-'Expmt. 1'!H$3</f>
        <v>0.11981662928405967</v>
      </c>
      <c r="I7" s="6">
        <f>'Expmt. 1'!N7-'Expmt. 1'!N$3</f>
        <v>0.5079918714948235</v>
      </c>
      <c r="J7" s="6">
        <f>'Expmt. 1'!T7-'Expmt. 1'!T$3</f>
        <v>-0.57345745129987336</v>
      </c>
      <c r="K7" s="6">
        <f t="shared" si="1"/>
        <v>1.8117016493003273E-2</v>
      </c>
      <c r="L7" s="6"/>
      <c r="M7">
        <f t="shared" si="2"/>
        <v>2.5</v>
      </c>
      <c r="N7" s="6">
        <f>'Expmt. 1'!J7-'Expmt. 1'!J$3</f>
        <v>1.487366406900037E-2</v>
      </c>
      <c r="O7" s="6">
        <f>'Expmt. 1'!P7-'Expmt. 1'!P$3</f>
        <v>0.33003960700193602</v>
      </c>
      <c r="P7" s="6">
        <f>'Expmt. 1'!V7-'Expmt. 1'!V$3</f>
        <v>-0.52463827861811296</v>
      </c>
      <c r="Q7" s="6">
        <f t="shared" si="3"/>
        <v>-5.9908335849058858E-2</v>
      </c>
      <c r="R7" s="6"/>
      <c r="S7">
        <f t="shared" si="4"/>
        <v>2.5</v>
      </c>
      <c r="T7" s="6">
        <f>'Expmt. 1'!L7-'Expmt. 1'!L$3</f>
        <v>-6.7173978328810335E-2</v>
      </c>
      <c r="U7" s="6">
        <f>'Expmt. 1'!R7-'Expmt. 1'!R$3</f>
        <v>0.42268754753899884</v>
      </c>
      <c r="V7" s="6">
        <f>'Expmt. 1'!X7-'Expmt. 1'!X$3</f>
        <v>-0.33544867212594909</v>
      </c>
      <c r="W7" s="6">
        <f t="shared" si="5"/>
        <v>6.6882990280798067E-3</v>
      </c>
    </row>
    <row r="8" spans="1:29" x14ac:dyDescent="0.25">
      <c r="A8" t="s">
        <v>13</v>
      </c>
      <c r="B8" s="7">
        <f>'Expmt. 1'!$A8</f>
        <v>3.2</v>
      </c>
      <c r="C8" s="6">
        <f>'Expmt. 1'!$A8</f>
        <v>3.2</v>
      </c>
      <c r="D8" s="6">
        <f>'Expmt. 1'!$A8</f>
        <v>3.2</v>
      </c>
      <c r="E8" s="8">
        <f>'Expmt. 1'!$A8</f>
        <v>3.2</v>
      </c>
      <c r="F8" s="6"/>
      <c r="G8">
        <f t="shared" si="0"/>
        <v>3.2</v>
      </c>
      <c r="H8" s="6">
        <f>'Expmt. 1'!H8-'Expmt. 1'!H$3</f>
        <v>0.13713594848400135</v>
      </c>
      <c r="I8" s="6">
        <f>'Expmt. 1'!N8-'Expmt. 1'!N$3</f>
        <v>0.66608150398587895</v>
      </c>
      <c r="J8" s="6">
        <f>'Expmt. 1'!T8-'Expmt. 1'!T$3</f>
        <v>-0.7456918138589117</v>
      </c>
      <c r="K8" s="6">
        <f t="shared" si="1"/>
        <v>1.9175212870322866E-2</v>
      </c>
      <c r="L8" s="6"/>
      <c r="M8" s="6">
        <f t="shared" si="2"/>
        <v>3.2</v>
      </c>
      <c r="N8" s="6">
        <f>'Expmt. 1'!J8-'Expmt. 1'!J$3</f>
        <v>5.7179442959977678E-2</v>
      </c>
      <c r="O8" s="6">
        <f>'Expmt. 1'!P8-'Expmt. 1'!P$3</f>
        <v>0.44062307924991728</v>
      </c>
      <c r="P8" s="6">
        <f>'Expmt. 1'!V8-'Expmt. 1'!V$3</f>
        <v>-0.69959560397114728</v>
      </c>
      <c r="Q8" s="6">
        <f t="shared" si="3"/>
        <v>-6.7264360587084113E-2</v>
      </c>
      <c r="R8" s="6"/>
      <c r="S8">
        <f t="shared" si="4"/>
        <v>3.2</v>
      </c>
      <c r="T8" s="6">
        <f>'Expmt. 1'!L8-'Expmt. 1'!L$3</f>
        <v>-5.1637096072909117E-2</v>
      </c>
      <c r="U8" s="6">
        <f>'Expmt. 1'!R8-'Expmt. 1'!R$3</f>
        <v>0.56232854083395978</v>
      </c>
      <c r="V8" s="6">
        <f>'Expmt. 1'!X8-'Expmt. 1'!X$3</f>
        <v>-0.48764760288895559</v>
      </c>
      <c r="W8" s="6">
        <f t="shared" si="5"/>
        <v>7.6812806240316904E-3</v>
      </c>
    </row>
    <row r="9" spans="1:29" x14ac:dyDescent="0.25">
      <c r="B9" s="9">
        <f>'Expmt. 1'!$A9</f>
        <v>4</v>
      </c>
      <c r="C9" s="10">
        <f>'Expmt. 1'!$A9</f>
        <v>4</v>
      </c>
      <c r="D9" s="10">
        <f>'Expmt. 1'!$A9</f>
        <v>4</v>
      </c>
      <c r="E9" s="11">
        <f>'Expmt. 1'!$A9</f>
        <v>4</v>
      </c>
      <c r="F9" s="6"/>
      <c r="G9">
        <f t="shared" si="0"/>
        <v>4</v>
      </c>
      <c r="H9" s="6">
        <f>'Expmt. 1'!H9-'Expmt. 1'!H$3</f>
        <v>0.16928255517200341</v>
      </c>
      <c r="I9" s="6">
        <f>'Expmt. 1'!N9-'Expmt. 1'!N$3</f>
        <v>0.8425964696518804</v>
      </c>
      <c r="J9" s="6">
        <f>'Expmt. 1'!T9-'Expmt. 1'!T$3</f>
        <v>-0.93132184622891145</v>
      </c>
      <c r="K9" s="6">
        <f t="shared" si="1"/>
        <v>2.6852392864990787E-2</v>
      </c>
      <c r="L9" s="6"/>
      <c r="M9" s="6">
        <f t="shared" si="2"/>
        <v>4</v>
      </c>
      <c r="N9" s="6">
        <f>'Expmt. 1'!J9-'Expmt. 1'!J$3</f>
        <v>5.6800679526077147E-2</v>
      </c>
      <c r="O9" s="6">
        <f>'Expmt. 1'!P9-'Expmt. 1'!P$3</f>
        <v>0.56258698862893652</v>
      </c>
      <c r="P9" s="6">
        <f>'Expmt. 1'!V9-'Expmt. 1'!V$3</f>
        <v>-0.86910957271607003</v>
      </c>
      <c r="Q9" s="6">
        <f t="shared" si="3"/>
        <v>-8.324063485368545E-2</v>
      </c>
      <c r="R9" s="6"/>
      <c r="S9">
        <f t="shared" si="4"/>
        <v>4</v>
      </c>
      <c r="T9" s="6">
        <f>'Expmt. 1'!L9-'Expmt. 1'!L$3</f>
        <v>-7.5535994033998577E-2</v>
      </c>
      <c r="U9" s="6">
        <f>'Expmt. 1'!R9-'Expmt. 1'!R$3</f>
        <v>0.72239272847400571</v>
      </c>
      <c r="V9" s="6">
        <f>'Expmt. 1'!X9-'Expmt. 1'!X$3</f>
        <v>-0.61748190131493175</v>
      </c>
      <c r="W9" s="6">
        <f t="shared" si="5"/>
        <v>9.7916110416917945E-3</v>
      </c>
    </row>
    <row r="11" spans="1:29" x14ac:dyDescent="0.25">
      <c r="G11" s="1" t="s">
        <v>14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</row>
    <row r="12" spans="1:29" x14ac:dyDescent="0.25">
      <c r="G12" s="1" t="s">
        <v>1</v>
      </c>
      <c r="H12" s="1"/>
      <c r="I12" s="1"/>
      <c r="J12" s="1"/>
      <c r="M12" s="1" t="s">
        <v>2</v>
      </c>
      <c r="N12" s="1"/>
      <c r="O12" s="1"/>
      <c r="P12" s="1"/>
      <c r="S12" s="1" t="s">
        <v>3</v>
      </c>
      <c r="T12" s="1"/>
      <c r="U12" s="1"/>
      <c r="V12" s="1"/>
    </row>
    <row r="13" spans="1:29" x14ac:dyDescent="0.25">
      <c r="G13" t="s">
        <v>0</v>
      </c>
      <c r="H13" t="s">
        <v>9</v>
      </c>
      <c r="I13" t="s">
        <v>10</v>
      </c>
      <c r="J13" t="s">
        <v>11</v>
      </c>
      <c r="M13" t="s">
        <v>0</v>
      </c>
      <c r="N13" t="s">
        <v>9</v>
      </c>
      <c r="O13" t="s">
        <v>10</v>
      </c>
      <c r="P13" t="s">
        <v>11</v>
      </c>
      <c r="S13" t="s">
        <v>0</v>
      </c>
      <c r="T13" t="s">
        <v>9</v>
      </c>
      <c r="U13" t="s">
        <v>10</v>
      </c>
      <c r="V13" t="s">
        <v>11</v>
      </c>
    </row>
    <row r="14" spans="1:29" x14ac:dyDescent="0.25">
      <c r="G14">
        <f t="shared" ref="G14:G20" si="6">B3</f>
        <v>0</v>
      </c>
      <c r="H14">
        <f t="shared" ref="H14:J20" si="7">H3-$K3</f>
        <v>0</v>
      </c>
      <c r="I14">
        <f t="shared" si="7"/>
        <v>0</v>
      </c>
      <c r="J14">
        <f t="shared" si="7"/>
        <v>0</v>
      </c>
      <c r="M14">
        <f t="shared" ref="M14:M20" si="8">C3</f>
        <v>0</v>
      </c>
      <c r="N14">
        <f t="shared" ref="N14:P20" si="9">N3-$Q3</f>
        <v>0</v>
      </c>
      <c r="O14">
        <f t="shared" si="9"/>
        <v>0</v>
      </c>
      <c r="P14">
        <f t="shared" si="9"/>
        <v>0</v>
      </c>
      <c r="S14">
        <f t="shared" ref="S14:S20" si="10">C3</f>
        <v>0</v>
      </c>
      <c r="T14">
        <f t="shared" ref="T14:V20" si="11">T3-$W3</f>
        <v>0</v>
      </c>
      <c r="U14">
        <f t="shared" si="11"/>
        <v>0</v>
      </c>
      <c r="V14">
        <f t="shared" si="11"/>
        <v>0</v>
      </c>
    </row>
    <row r="15" spans="1:29" x14ac:dyDescent="0.25">
      <c r="G15">
        <f t="shared" si="6"/>
        <v>0.5</v>
      </c>
      <c r="H15">
        <f t="shared" si="7"/>
        <v>5.8153872435392863E-2</v>
      </c>
      <c r="I15">
        <f t="shared" si="7"/>
        <v>6.3882371773312727E-2</v>
      </c>
      <c r="J15">
        <f t="shared" si="7"/>
        <v>-0.12203624420870558</v>
      </c>
      <c r="M15">
        <f t="shared" si="8"/>
        <v>0.5</v>
      </c>
      <c r="N15">
        <f t="shared" si="9"/>
        <v>3.1294419589130484E-2</v>
      </c>
      <c r="O15">
        <f t="shared" si="9"/>
        <v>-3.5129863188103627E-2</v>
      </c>
      <c r="P15">
        <f t="shared" si="9"/>
        <v>3.8354435989731428E-3</v>
      </c>
      <c r="S15">
        <f t="shared" si="10"/>
        <v>0.5</v>
      </c>
      <c r="T15">
        <f t="shared" si="11"/>
        <v>-3.3843435146915603E-2</v>
      </c>
      <c r="U15">
        <f t="shared" si="11"/>
        <v>7.769574082688753E-2</v>
      </c>
      <c r="V15">
        <f t="shared" si="11"/>
        <v>-4.3852305679971927E-2</v>
      </c>
    </row>
    <row r="16" spans="1:29" x14ac:dyDescent="0.25">
      <c r="G16">
        <f t="shared" si="6"/>
        <v>1.6</v>
      </c>
      <c r="H16">
        <f t="shared" si="7"/>
        <v>1.9331441086402872E-2</v>
      </c>
      <c r="I16">
        <f t="shared" si="7"/>
        <v>0.31283261758123143</v>
      </c>
      <c r="J16">
        <f t="shared" si="7"/>
        <v>-0.33216405866763427</v>
      </c>
      <c r="M16">
        <f t="shared" si="8"/>
        <v>1.6</v>
      </c>
      <c r="N16">
        <f t="shared" si="9"/>
        <v>8.46056519958438E-2</v>
      </c>
      <c r="O16">
        <f t="shared" si="9"/>
        <v>0.17228438009556157</v>
      </c>
      <c r="P16">
        <f t="shared" si="9"/>
        <v>-0.25689003209140537</v>
      </c>
      <c r="S16">
        <f t="shared" si="10"/>
        <v>1.6</v>
      </c>
      <c r="T16">
        <f t="shared" si="11"/>
        <v>-3.3741942060260044E-2</v>
      </c>
      <c r="U16">
        <f t="shared" si="11"/>
        <v>0.20240946519766112</v>
      </c>
      <c r="V16">
        <f t="shared" si="11"/>
        <v>-0.16866752313740108</v>
      </c>
    </row>
    <row r="17" spans="7:22" x14ac:dyDescent="0.25">
      <c r="G17">
        <f t="shared" si="6"/>
        <v>2</v>
      </c>
      <c r="H17">
        <f t="shared" si="7"/>
        <v>6.9710484131746853E-2</v>
      </c>
      <c r="I17">
        <f t="shared" si="7"/>
        <v>0.39095195372851776</v>
      </c>
      <c r="J17">
        <f t="shared" si="7"/>
        <v>-0.46066243786026462</v>
      </c>
      <c r="M17">
        <f t="shared" si="8"/>
        <v>2</v>
      </c>
      <c r="N17">
        <f t="shared" si="9"/>
        <v>7.5895820962462793E-2</v>
      </c>
      <c r="O17">
        <f t="shared" si="9"/>
        <v>0.26461158084619757</v>
      </c>
      <c r="P17">
        <f t="shared" si="9"/>
        <v>-0.3405074018086604</v>
      </c>
      <c r="S17">
        <f t="shared" si="10"/>
        <v>2</v>
      </c>
      <c r="T17">
        <f t="shared" si="11"/>
        <v>-6.303745867724804E-2</v>
      </c>
      <c r="U17">
        <f t="shared" si="11"/>
        <v>0.34774231751058932</v>
      </c>
      <c r="V17">
        <f t="shared" si="11"/>
        <v>-0.28470485883334123</v>
      </c>
    </row>
    <row r="18" spans="7:22" x14ac:dyDescent="0.25">
      <c r="G18">
        <f t="shared" si="6"/>
        <v>2.5</v>
      </c>
      <c r="H18">
        <f t="shared" si="7"/>
        <v>0.1016996127910564</v>
      </c>
      <c r="I18">
        <f t="shared" si="7"/>
        <v>0.48987485500182021</v>
      </c>
      <c r="J18">
        <f t="shared" si="7"/>
        <v>-0.59157446779287659</v>
      </c>
      <c r="M18">
        <f t="shared" si="8"/>
        <v>2.5</v>
      </c>
      <c r="N18">
        <f t="shared" si="9"/>
        <v>7.4781999918059228E-2</v>
      </c>
      <c r="O18">
        <f t="shared" si="9"/>
        <v>0.38994794285099488</v>
      </c>
      <c r="P18">
        <f t="shared" si="9"/>
        <v>-0.46472994276905411</v>
      </c>
      <c r="S18">
        <f t="shared" si="10"/>
        <v>2.5</v>
      </c>
      <c r="T18">
        <f t="shared" si="11"/>
        <v>-7.3862277356890146E-2</v>
      </c>
      <c r="U18">
        <f t="shared" si="11"/>
        <v>0.41599924851091902</v>
      </c>
      <c r="V18">
        <f t="shared" si="11"/>
        <v>-0.34213697115402891</v>
      </c>
    </row>
    <row r="19" spans="7:22" x14ac:dyDescent="0.25">
      <c r="G19">
        <f t="shared" si="6"/>
        <v>3.2</v>
      </c>
      <c r="H19">
        <f t="shared" si="7"/>
        <v>0.11796073561367848</v>
      </c>
      <c r="I19">
        <f t="shared" si="7"/>
        <v>0.64690629111555609</v>
      </c>
      <c r="J19">
        <f t="shared" si="7"/>
        <v>-0.76486702672923457</v>
      </c>
      <c r="M19">
        <f t="shared" si="8"/>
        <v>3.2</v>
      </c>
      <c r="N19">
        <f t="shared" si="9"/>
        <v>0.12444380354706179</v>
      </c>
      <c r="O19">
        <f t="shared" si="9"/>
        <v>0.50788743983700135</v>
      </c>
      <c r="P19">
        <f t="shared" si="9"/>
        <v>-0.63233124338406321</v>
      </c>
      <c r="S19">
        <f t="shared" si="10"/>
        <v>3.2</v>
      </c>
      <c r="T19">
        <f t="shared" si="11"/>
        <v>-5.931837669694081E-2</v>
      </c>
      <c r="U19">
        <f t="shared" si="11"/>
        <v>0.55464726020992805</v>
      </c>
      <c r="V19">
        <f t="shared" si="11"/>
        <v>-0.49532888351298726</v>
      </c>
    </row>
    <row r="20" spans="7:22" x14ac:dyDescent="0.25">
      <c r="G20">
        <f t="shared" si="6"/>
        <v>4</v>
      </c>
      <c r="H20">
        <f t="shared" si="7"/>
        <v>0.14243016230701264</v>
      </c>
      <c r="I20">
        <f t="shared" si="7"/>
        <v>0.81574407678688965</v>
      </c>
      <c r="J20">
        <f t="shared" si="7"/>
        <v>-0.9581742390939022</v>
      </c>
      <c r="M20">
        <f t="shared" si="8"/>
        <v>4</v>
      </c>
      <c r="N20">
        <f t="shared" si="9"/>
        <v>0.14004131437976258</v>
      </c>
      <c r="O20">
        <f t="shared" si="9"/>
        <v>0.64582762348262202</v>
      </c>
      <c r="P20">
        <f t="shared" si="9"/>
        <v>-0.78586893786238454</v>
      </c>
      <c r="S20">
        <f t="shared" si="10"/>
        <v>4</v>
      </c>
      <c r="T20">
        <f t="shared" si="11"/>
        <v>-8.5327605075690371E-2</v>
      </c>
      <c r="U20">
        <f t="shared" si="11"/>
        <v>0.71260111743231391</v>
      </c>
      <c r="V20">
        <f t="shared" si="11"/>
        <v>-0.62727351235662354</v>
      </c>
    </row>
  </sheetData>
  <mergeCells count="8">
    <mergeCell ref="G12:J12"/>
    <mergeCell ref="M12:P12"/>
    <mergeCell ref="S12:V12"/>
    <mergeCell ref="B1:D1"/>
    <mergeCell ref="G1:J1"/>
    <mergeCell ref="M1:P1"/>
    <mergeCell ref="S1:V1"/>
    <mergeCell ref="G11:V11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zoomScale="90" zoomScaleNormal="90" workbookViewId="0">
      <selection activeCellId="1" sqref="H3:Y9 A1"/>
    </sheetView>
  </sheetViews>
  <sheetFormatPr defaultRowHeight="15" x14ac:dyDescent="0.25"/>
  <cols>
    <col min="1" max="1025" width="8.42578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zoomScale="90" zoomScaleNormal="90" workbookViewId="0">
      <selection activeCellId="1" sqref="H3:Y9 A1"/>
    </sheetView>
  </sheetViews>
  <sheetFormatPr defaultRowHeight="15" x14ac:dyDescent="0.25"/>
  <cols>
    <col min="1" max="1025" width="8.42578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zoomScale="90" zoomScaleNormal="90" workbookViewId="0">
      <selection activeCellId="1" sqref="H3:Y9 A1"/>
    </sheetView>
  </sheetViews>
  <sheetFormatPr defaultRowHeight="15" x14ac:dyDescent="0.25"/>
  <cols>
    <col min="1" max="1025" width="8.42578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"/>
  <sheetViews>
    <sheetView zoomScale="90" zoomScaleNormal="90" workbookViewId="0">
      <selection activeCellId="1" sqref="H3:Y9 A1"/>
    </sheetView>
  </sheetViews>
  <sheetFormatPr defaultRowHeight="15" x14ac:dyDescent="0.25"/>
  <cols>
    <col min="1" max="1025" width="8.42578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"/>
  <sheetViews>
    <sheetView zoomScale="90" zoomScaleNormal="90" workbookViewId="0">
      <selection activeCellId="1" sqref="H3:Y9 A1"/>
    </sheetView>
  </sheetViews>
  <sheetFormatPr defaultRowHeight="15" x14ac:dyDescent="0.25"/>
  <cols>
    <col min="1" max="1025" width="8.42578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"/>
  <sheetViews>
    <sheetView zoomScale="90" zoomScaleNormal="90" workbookViewId="0">
      <selection activeCellId="1" sqref="H3:Y9 A1"/>
    </sheetView>
  </sheetViews>
  <sheetFormatPr defaultRowHeight="15" x14ac:dyDescent="0.25"/>
  <cols>
    <col min="1" max="1025" width="8.42578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MD9"/>
  <sheetViews>
    <sheetView tabSelected="1" topLeftCell="E1" zoomScale="70" zoomScaleNormal="70" workbookViewId="0">
      <selection activeCell="H3" sqref="H3:Y9"/>
    </sheetView>
  </sheetViews>
  <sheetFormatPr defaultRowHeight="15" x14ac:dyDescent="0.25"/>
  <cols>
    <col min="1" max="2" width="24.42578125" style="12"/>
    <col min="3" max="3" width="13.42578125" style="12"/>
    <col min="4" max="4" width="24.42578125" style="12"/>
    <col min="5" max="5" width="13.42578125" style="12"/>
    <col min="6" max="6" width="24.42578125" style="12"/>
    <col min="7" max="7" width="13.42578125" style="12"/>
    <col min="8" max="8" width="13.85546875" style="12"/>
    <col min="9" max="9" width="10.140625" style="12"/>
    <col min="10" max="10" width="13.85546875" style="12"/>
    <col min="11" max="11" width="10.140625" style="12"/>
    <col min="12" max="12" width="13.85546875" style="12"/>
    <col min="13" max="13" width="10.140625" style="12"/>
    <col min="14" max="14" width="13.85546875" style="12"/>
    <col min="15" max="15" width="10.140625" style="12"/>
    <col min="16" max="16" width="13.85546875" style="12"/>
    <col min="17" max="17" width="10.140625" style="12"/>
    <col min="18" max="18" width="13.85546875" style="12"/>
    <col min="19" max="19" width="10.140625" style="12"/>
    <col min="20" max="20" width="13.85546875" style="12"/>
    <col min="21" max="21" width="10.140625" style="12"/>
    <col min="22" max="22" width="13.85546875" style="12"/>
    <col min="23" max="23" width="10.140625" style="12"/>
    <col min="24" max="24" width="13.85546875" style="12"/>
    <col min="25" max="25" width="10.140625" style="12"/>
    <col min="26" max="1018" width="13.5703125" style="12"/>
    <col min="1019" max="1025" width="13.5703125"/>
  </cols>
  <sheetData>
    <row r="1" spans="1:25" x14ac:dyDescent="0.25">
      <c r="A1"/>
      <c r="B1" s="12" t="s">
        <v>15</v>
      </c>
      <c r="C1"/>
      <c r="D1" s="12" t="s">
        <v>16</v>
      </c>
      <c r="E1"/>
      <c r="F1" s="12" t="s">
        <v>17</v>
      </c>
      <c r="G1"/>
      <c r="H1" s="13" t="s">
        <v>18</v>
      </c>
      <c r="I1" s="13"/>
      <c r="J1" s="13" t="s">
        <v>19</v>
      </c>
      <c r="K1" s="13"/>
      <c r="L1" s="13" t="s">
        <v>20</v>
      </c>
      <c r="M1" s="13"/>
      <c r="N1" s="13" t="s">
        <v>21</v>
      </c>
      <c r="O1" s="13"/>
      <c r="P1" s="13" t="s">
        <v>22</v>
      </c>
      <c r="Q1" s="13"/>
      <c r="R1" s="13" t="s">
        <v>23</v>
      </c>
      <c r="S1" s="13"/>
      <c r="T1" s="13" t="s">
        <v>24</v>
      </c>
      <c r="U1" s="13"/>
      <c r="V1" s="13" t="s">
        <v>25</v>
      </c>
      <c r="W1" s="13"/>
      <c r="X1" s="13" t="s">
        <v>26</v>
      </c>
      <c r="Y1" s="13"/>
    </row>
    <row r="2" spans="1:25" x14ac:dyDescent="0.25">
      <c r="A2" s="12" t="s">
        <v>27</v>
      </c>
      <c r="B2" s="12" t="s">
        <v>27</v>
      </c>
      <c r="C2" s="12" t="s">
        <v>28</v>
      </c>
      <c r="D2" s="12" t="s">
        <v>27</v>
      </c>
      <c r="E2" s="12" t="s">
        <v>28</v>
      </c>
      <c r="F2" s="12" t="s">
        <v>27</v>
      </c>
      <c r="G2" s="12" t="s">
        <v>28</v>
      </c>
      <c r="H2" s="13" t="s">
        <v>29</v>
      </c>
      <c r="I2" s="13" t="s">
        <v>30</v>
      </c>
      <c r="J2" s="13" t="s">
        <v>29</v>
      </c>
      <c r="K2" s="13" t="s">
        <v>30</v>
      </c>
      <c r="L2" s="13" t="s">
        <v>29</v>
      </c>
      <c r="M2" s="13" t="s">
        <v>30</v>
      </c>
      <c r="N2" s="13" t="s">
        <v>29</v>
      </c>
      <c r="O2" s="13" t="s">
        <v>30</v>
      </c>
      <c r="P2" s="13" t="s">
        <v>29</v>
      </c>
      <c r="Q2" s="13" t="s">
        <v>30</v>
      </c>
      <c r="R2" s="13" t="s">
        <v>29</v>
      </c>
      <c r="S2" s="13" t="s">
        <v>30</v>
      </c>
      <c r="T2" s="13" t="s">
        <v>29</v>
      </c>
      <c r="U2" s="13" t="s">
        <v>30</v>
      </c>
      <c r="V2" s="13" t="s">
        <v>29</v>
      </c>
      <c r="W2" s="13" t="s">
        <v>30</v>
      </c>
      <c r="X2" s="13" t="s">
        <v>29</v>
      </c>
      <c r="Y2" s="13" t="s">
        <v>30</v>
      </c>
    </row>
    <row r="3" spans="1:25" x14ac:dyDescent="0.25">
      <c r="A3" s="14">
        <v>0</v>
      </c>
      <c r="B3" s="14">
        <v>0</v>
      </c>
      <c r="C3" s="12">
        <v>0</v>
      </c>
      <c r="D3" s="14">
        <v>0</v>
      </c>
      <c r="E3" s="12">
        <v>0</v>
      </c>
      <c r="F3" s="14">
        <v>0</v>
      </c>
      <c r="G3" s="12">
        <v>0</v>
      </c>
      <c r="H3">
        <v>1540.315843543875</v>
      </c>
      <c r="I3">
        <v>8.6139096206648124E-3</v>
      </c>
      <c r="J3">
        <v>1550.3718611582019</v>
      </c>
      <c r="K3">
        <v>8.7645399792146879E-4</v>
      </c>
      <c r="L3">
        <v>1560.5121296587879</v>
      </c>
      <c r="M3">
        <v>3.2612105737944171E-4</v>
      </c>
      <c r="N3">
        <v>1540.4940842527801</v>
      </c>
      <c r="O3">
        <v>5.322400291520835E-3</v>
      </c>
      <c r="P3">
        <v>1550.5363524442721</v>
      </c>
      <c r="Q3">
        <v>2.4830418509109889E-3</v>
      </c>
      <c r="R3">
        <v>1560.131300025585</v>
      </c>
      <c r="S3">
        <v>8.2786089355565561E-4</v>
      </c>
      <c r="T3">
        <v>1540.706538581248</v>
      </c>
      <c r="U3">
        <v>5.4432521866861353E-3</v>
      </c>
      <c r="V3">
        <v>1550.4907176171801</v>
      </c>
      <c r="W3">
        <v>4.742218720701169E-4</v>
      </c>
      <c r="X3">
        <v>1560.358567259897</v>
      </c>
      <c r="Y3">
        <v>4.7204090434220042E-4</v>
      </c>
    </row>
    <row r="4" spans="1:25" x14ac:dyDescent="0.25">
      <c r="A4" s="14">
        <v>0.5</v>
      </c>
      <c r="B4" s="14">
        <v>0.8</v>
      </c>
      <c r="C4" s="12">
        <v>0</v>
      </c>
      <c r="D4" s="14">
        <v>0.8</v>
      </c>
      <c r="E4" s="12">
        <v>0</v>
      </c>
      <c r="F4" s="14">
        <v>0.8</v>
      </c>
      <c r="G4" s="12">
        <v>0</v>
      </c>
      <c r="H4">
        <v>1540.375329899226</v>
      </c>
      <c r="I4">
        <v>4.0937001228354237E-3</v>
      </c>
      <c r="J4">
        <v>1550.3330797271001</v>
      </c>
      <c r="K4">
        <v>1.6044374923264129E-3</v>
      </c>
      <c r="L4">
        <v>1560.4794437234241</v>
      </c>
      <c r="M4">
        <v>1.3826062143425749E-3</v>
      </c>
      <c r="N4">
        <v>1540.5592991074691</v>
      </c>
      <c r="O4">
        <v>5.631502820251078E-3</v>
      </c>
      <c r="P4">
        <v>1550.431146730393</v>
      </c>
      <c r="Q4">
        <v>1.0533128528902381E-3</v>
      </c>
      <c r="R4">
        <v>1560.210153266195</v>
      </c>
      <c r="S4">
        <v>1.3785592865462081E-3</v>
      </c>
      <c r="T4">
        <v>1540.5858348199549</v>
      </c>
      <c r="U4">
        <v>3.1644817985896361E-3</v>
      </c>
      <c r="V4">
        <v>1550.4244772100881</v>
      </c>
      <c r="W4">
        <v>1.247672386203037E-3</v>
      </c>
      <c r="X4">
        <v>1560.3158724540001</v>
      </c>
      <c r="Y4">
        <v>9.0208501905728012E-4</v>
      </c>
    </row>
    <row r="5" spans="1:25" x14ac:dyDescent="0.25">
      <c r="A5" s="14">
        <v>1.6</v>
      </c>
      <c r="B5" s="14">
        <v>1.25</v>
      </c>
      <c r="C5" s="12">
        <v>0</v>
      </c>
      <c r="D5" s="14">
        <v>1.25</v>
      </c>
      <c r="E5" s="12">
        <v>0</v>
      </c>
      <c r="F5" s="14">
        <v>1.25</v>
      </c>
      <c r="G5" s="12">
        <v>0</v>
      </c>
      <c r="H5">
        <v>1540.351098615766</v>
      </c>
      <c r="I5">
        <v>2.083674847007235E-3</v>
      </c>
      <c r="J5">
        <v>1550.37983776593</v>
      </c>
      <c r="K5">
        <v>3.022392328845146E-3</v>
      </c>
      <c r="L5">
        <v>1560.483181134985</v>
      </c>
      <c r="M5">
        <v>2.3292602833801281E-3</v>
      </c>
      <c r="N5">
        <v>1540.822840501166</v>
      </c>
      <c r="O5">
        <v>1.9769410176874139E-3</v>
      </c>
      <c r="P5">
        <v>1550.6320077800999</v>
      </c>
      <c r="Q5">
        <v>6.6792884956999952E-3</v>
      </c>
      <c r="R5">
        <v>1560.33850290904</v>
      </c>
      <c r="S5">
        <v>2.0171922111631821E-3</v>
      </c>
      <c r="T5">
        <v>1540.3902981533849</v>
      </c>
      <c r="U5">
        <v>2.4337293254223899E-3</v>
      </c>
      <c r="V5">
        <v>1550.1571985408209</v>
      </c>
      <c r="W5">
        <v>1.904139781278119E-3</v>
      </c>
      <c r="X5">
        <v>1560.1946931550169</v>
      </c>
      <c r="Y5">
        <v>2.0141615033952161E-3</v>
      </c>
    </row>
    <row r="6" spans="1:25" x14ac:dyDescent="0.25">
      <c r="A6" s="14">
        <v>2</v>
      </c>
      <c r="B6" s="14">
        <v>1.6</v>
      </c>
      <c r="C6" s="12">
        <v>0</v>
      </c>
      <c r="D6" s="14">
        <v>1.6</v>
      </c>
      <c r="E6" s="12">
        <v>0</v>
      </c>
      <c r="F6" s="14">
        <v>1.6</v>
      </c>
      <c r="G6" s="12">
        <v>0</v>
      </c>
      <c r="H6">
        <v>1540.402291430207</v>
      </c>
      <c r="I6">
        <v>4.6251516463562889E-3</v>
      </c>
      <c r="J6">
        <v>1550.37898379291</v>
      </c>
      <c r="K6">
        <v>3.3758872081692628E-3</v>
      </c>
      <c r="L6">
        <v>1560.454343299858</v>
      </c>
      <c r="M6">
        <v>3.533170114901256E-3</v>
      </c>
      <c r="N6">
        <v>1540.9017736087089</v>
      </c>
      <c r="O6">
        <v>2.6866255114424949E-3</v>
      </c>
      <c r="P6">
        <v>1550.732190838864</v>
      </c>
      <c r="Q6">
        <v>2.6039516728331661E-3</v>
      </c>
      <c r="R6">
        <v>1560.484293442843</v>
      </c>
      <c r="S6">
        <v>1.2137686625986041E-3</v>
      </c>
      <c r="T6">
        <v>1540.262613545588</v>
      </c>
      <c r="U6">
        <v>2.4715786560834622E-3</v>
      </c>
      <c r="V6">
        <v>1550.0814370291171</v>
      </c>
      <c r="W6">
        <v>1.383217373037509E-3</v>
      </c>
      <c r="X6">
        <v>1560.079113500811</v>
      </c>
      <c r="Y6">
        <v>1.2970863117910639E-3</v>
      </c>
    </row>
    <row r="7" spans="1:25" x14ac:dyDescent="0.25">
      <c r="A7" s="14">
        <v>2.5</v>
      </c>
      <c r="B7" s="14">
        <v>2</v>
      </c>
      <c r="C7" s="12">
        <v>0</v>
      </c>
      <c r="D7" s="14">
        <v>2</v>
      </c>
      <c r="E7" s="12">
        <v>0</v>
      </c>
      <c r="F7" s="14">
        <v>2</v>
      </c>
      <c r="G7" s="12">
        <v>0</v>
      </c>
      <c r="H7">
        <v>1540.435660173159</v>
      </c>
      <c r="I7">
        <v>5.3855980727430036E-3</v>
      </c>
      <c r="J7">
        <v>1550.3867348222709</v>
      </c>
      <c r="K7">
        <v>3.8942915225038499E-3</v>
      </c>
      <c r="L7">
        <v>1560.4449556804591</v>
      </c>
      <c r="M7">
        <v>4.7150108061831614E-3</v>
      </c>
      <c r="N7">
        <v>1541.0020761242749</v>
      </c>
      <c r="O7">
        <v>2.449422599595599E-3</v>
      </c>
      <c r="P7">
        <v>1550.866392051274</v>
      </c>
      <c r="Q7">
        <v>2.223678377121713E-3</v>
      </c>
      <c r="R7">
        <v>1560.553987573124</v>
      </c>
      <c r="S7">
        <v>1.5024191084844929E-3</v>
      </c>
      <c r="T7">
        <v>1540.1330811299481</v>
      </c>
      <c r="U7">
        <v>2.534922658949387E-3</v>
      </c>
      <c r="V7">
        <v>1549.9660793385619</v>
      </c>
      <c r="W7">
        <v>2.1773408267451591E-3</v>
      </c>
      <c r="X7">
        <v>1560.023118587771</v>
      </c>
      <c r="Y7">
        <v>3.5207568022572831E-3</v>
      </c>
    </row>
    <row r="8" spans="1:25" x14ac:dyDescent="0.25">
      <c r="A8" s="14">
        <v>3.2</v>
      </c>
      <c r="B8" s="14">
        <v>2.5</v>
      </c>
      <c r="C8" s="12">
        <v>0</v>
      </c>
      <c r="D8" s="14">
        <v>2.5</v>
      </c>
      <c r="E8" s="12">
        <v>0</v>
      </c>
      <c r="F8" s="14">
        <v>2.5</v>
      </c>
      <c r="G8" s="12">
        <v>0</v>
      </c>
      <c r="H8">
        <v>1540.452979492359</v>
      </c>
      <c r="I8">
        <v>7.7974623296957106E-3</v>
      </c>
      <c r="J8">
        <v>1550.4290406011619</v>
      </c>
      <c r="K8">
        <v>5.2461336868273338E-3</v>
      </c>
      <c r="L8">
        <v>1560.460492562715</v>
      </c>
      <c r="M8">
        <v>4.3205560097047801E-3</v>
      </c>
      <c r="N8">
        <v>1541.160165756766</v>
      </c>
      <c r="O8">
        <v>5.3828319838015682E-3</v>
      </c>
      <c r="P8">
        <v>1550.976975523522</v>
      </c>
      <c r="Q8">
        <v>1.147924954959607E-2</v>
      </c>
      <c r="R8">
        <v>1560.693628566419</v>
      </c>
      <c r="S8">
        <v>3.2466449110152618E-3</v>
      </c>
      <c r="T8">
        <v>1539.9608467673891</v>
      </c>
      <c r="U8">
        <v>5.689698111161481E-3</v>
      </c>
      <c r="V8">
        <v>1549.7911220132089</v>
      </c>
      <c r="W8">
        <v>2.9656761205106691E-3</v>
      </c>
      <c r="X8">
        <v>1559.870919657008</v>
      </c>
      <c r="Y8">
        <v>4.752755088011945E-3</v>
      </c>
    </row>
    <row r="9" spans="1:25" x14ac:dyDescent="0.25">
      <c r="A9" s="12">
        <v>4</v>
      </c>
      <c r="B9" s="12">
        <v>4</v>
      </c>
      <c r="C9" s="12">
        <v>0</v>
      </c>
      <c r="D9" s="12">
        <v>4</v>
      </c>
      <c r="E9" s="12">
        <v>0</v>
      </c>
      <c r="F9" s="12">
        <v>4</v>
      </c>
      <c r="G9" s="12">
        <v>0</v>
      </c>
      <c r="H9">
        <v>1540.485126099047</v>
      </c>
      <c r="I9">
        <v>1.1866907400274971E-2</v>
      </c>
      <c r="J9">
        <v>1550.428661837728</v>
      </c>
      <c r="K9">
        <v>9.2414549838926927E-3</v>
      </c>
      <c r="L9">
        <v>1560.4365936647539</v>
      </c>
      <c r="M9">
        <v>8.3966769128761224E-3</v>
      </c>
      <c r="N9">
        <v>1541.336680722432</v>
      </c>
      <c r="O9">
        <v>8.767930664161358E-3</v>
      </c>
      <c r="P9">
        <v>1551.098939432901</v>
      </c>
      <c r="Q9">
        <v>1.8579167249891799E-2</v>
      </c>
      <c r="R9">
        <v>1560.853692754059</v>
      </c>
      <c r="S9">
        <v>4.9473075937210721E-3</v>
      </c>
      <c r="T9">
        <v>1539.7752167350191</v>
      </c>
      <c r="U9">
        <v>8.2582790032103282E-3</v>
      </c>
      <c r="V9">
        <v>1549.621608044464</v>
      </c>
      <c r="W9">
        <v>5.8894375542908684E-3</v>
      </c>
      <c r="X9">
        <v>1559.741085358582</v>
      </c>
      <c r="Y9">
        <v>5.2699446454177431E-3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Data Summary</vt:lpstr>
      <vt:lpstr>AA1 Response vs Curv</vt:lpstr>
      <vt:lpstr>Corr T AA1 Response vs Curv</vt:lpstr>
      <vt:lpstr>AA2 Response vs Curv</vt:lpstr>
      <vt:lpstr>Corr T AA2 Response vs Curv</vt:lpstr>
      <vt:lpstr>AA3 Response vs Curv</vt:lpstr>
      <vt:lpstr>Corr T AA3 Response vs Curv</vt:lpstr>
      <vt:lpstr>Expmt.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Dimitri Lezcano</dc:creator>
  <dc:description/>
  <cp:lastModifiedBy>Dimitri Lezcano</cp:lastModifiedBy>
  <cp:revision>4</cp:revision>
  <dcterms:created xsi:type="dcterms:W3CDTF">2019-12-30T17:56:03Z</dcterms:created>
  <dcterms:modified xsi:type="dcterms:W3CDTF">2020-11-16T14:50:30Z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